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I:\Matt Shared Files\ARA17\printforms\Updated\"/>
    </mc:Choice>
  </mc:AlternateContent>
  <bookViews>
    <workbookView xWindow="14385" yWindow="-15" windowWidth="14430" windowHeight="12555" activeTab="1"/>
  </bookViews>
  <sheets>
    <sheet name="Overview and Instructions" sheetId="5" r:id="rId1"/>
    <sheet name="2017 ARA CODB Survey" sheetId="6" r:id="rId2"/>
    <sheet name="export" sheetId="3" state="hidden" r:id="rId3"/>
    <sheet name="Financial Results Summary" sheetId="4" r:id="rId4"/>
  </sheets>
  <definedNames>
    <definedName name="_xlnm.Print_Area" localSheetId="1">'2017 ARA CODB Survey'!$B$1:$K$155</definedName>
    <definedName name="_xlnm.Print_Area" localSheetId="0">'Overview and Instructions'!$A$1:$G$78</definedName>
  </definedNames>
  <calcPr calcId="171027"/>
</workbook>
</file>

<file path=xl/calcChain.xml><?xml version="1.0" encoding="utf-8"?>
<calcChain xmlns="http://schemas.openxmlformats.org/spreadsheetml/2006/main">
  <c r="A124" i="3" l="1"/>
  <c r="B123" i="3"/>
  <c r="A123" i="3"/>
  <c r="A122" i="3"/>
  <c r="A121" i="3"/>
  <c r="B120" i="3"/>
  <c r="A120" i="3"/>
  <c r="B119" i="3"/>
  <c r="A119" i="3"/>
  <c r="B118" i="3"/>
  <c r="A118" i="3"/>
  <c r="A117" i="3"/>
  <c r="A116" i="3"/>
  <c r="A115" i="3"/>
  <c r="B114" i="3"/>
  <c r="A114" i="3"/>
  <c r="B113" i="3"/>
  <c r="A113" i="3"/>
  <c r="B112" i="3"/>
  <c r="A112" i="3"/>
  <c r="B111" i="3"/>
  <c r="A111" i="3"/>
  <c r="B110" i="3"/>
  <c r="A110" i="3"/>
  <c r="B109" i="3"/>
  <c r="A109" i="3"/>
  <c r="B108" i="3"/>
  <c r="A108" i="3"/>
  <c r="B107" i="3"/>
  <c r="A107" i="3"/>
  <c r="B106" i="3"/>
  <c r="A106" i="3"/>
  <c r="A105" i="3"/>
  <c r="B104" i="3"/>
  <c r="A104" i="3"/>
  <c r="B103" i="3"/>
  <c r="A103" i="3"/>
  <c r="B102" i="3"/>
  <c r="A102" i="3"/>
  <c r="B101" i="3"/>
  <c r="A101" i="3"/>
  <c r="B100" i="3"/>
  <c r="A100" i="3"/>
  <c r="B99" i="3"/>
  <c r="A99" i="3"/>
  <c r="A98" i="3"/>
  <c r="B97" i="3"/>
  <c r="A97" i="3"/>
  <c r="B96" i="3"/>
  <c r="A96" i="3"/>
  <c r="B95" i="3"/>
  <c r="A95" i="3"/>
  <c r="B94" i="3"/>
  <c r="A94" i="3"/>
  <c r="B93" i="3"/>
  <c r="A93" i="3"/>
  <c r="B92" i="3"/>
  <c r="A92" i="3"/>
  <c r="B91" i="3"/>
  <c r="A91" i="3"/>
  <c r="B90" i="3"/>
  <c r="A90" i="3"/>
  <c r="B89" i="3"/>
  <c r="A89" i="3"/>
  <c r="A88" i="3"/>
  <c r="B87" i="3"/>
  <c r="A87" i="3"/>
  <c r="B86" i="3"/>
  <c r="A86" i="3"/>
  <c r="B85" i="3"/>
  <c r="A85" i="3"/>
  <c r="B84" i="3"/>
  <c r="A84" i="3"/>
  <c r="B83" i="3"/>
  <c r="A83" i="3"/>
  <c r="B82" i="3"/>
  <c r="A82" i="3"/>
  <c r="B81" i="3"/>
  <c r="A81" i="3"/>
  <c r="B80" i="3"/>
  <c r="A80" i="3"/>
  <c r="B79" i="3"/>
  <c r="A79" i="3"/>
  <c r="A78" i="3"/>
  <c r="B77" i="3"/>
  <c r="A77" i="3"/>
  <c r="B76" i="3"/>
  <c r="A76" i="3"/>
  <c r="B75" i="3"/>
  <c r="A75" i="3"/>
  <c r="B74" i="3"/>
  <c r="A74" i="3"/>
  <c r="B73" i="3"/>
  <c r="A73" i="3"/>
  <c r="B72" i="3"/>
  <c r="A72" i="3"/>
  <c r="B71" i="3"/>
  <c r="A71" i="3"/>
  <c r="B70" i="3"/>
  <c r="A70" i="3"/>
  <c r="A69" i="3"/>
  <c r="B69" i="3"/>
  <c r="A68" i="3"/>
  <c r="B67" i="3"/>
  <c r="A67" i="3"/>
  <c r="A66" i="3"/>
  <c r="A65" i="3"/>
  <c r="A62" i="3"/>
  <c r="B64" i="3"/>
  <c r="A64" i="3"/>
  <c r="B63" i="3"/>
  <c r="A63" i="3"/>
  <c r="B61" i="3"/>
  <c r="A61" i="3"/>
  <c r="B60" i="3"/>
  <c r="A60" i="3"/>
  <c r="B59" i="3"/>
  <c r="A59" i="3"/>
  <c r="A58" i="3"/>
  <c r="B57" i="3"/>
  <c r="A57" i="3"/>
  <c r="A56" i="3"/>
  <c r="B55" i="3"/>
  <c r="A55" i="3"/>
  <c r="A54" i="3"/>
  <c r="B53" i="3"/>
  <c r="A53" i="3"/>
  <c r="B52" i="3"/>
  <c r="A52" i="3"/>
  <c r="B51" i="3"/>
  <c r="A51" i="3"/>
  <c r="A50" i="3"/>
  <c r="B49" i="3"/>
  <c r="A49" i="3"/>
  <c r="B48" i="3"/>
  <c r="A48" i="3"/>
  <c r="A47" i="3"/>
  <c r="B46" i="3"/>
  <c r="A46" i="3"/>
  <c r="B45" i="3"/>
  <c r="A45" i="3"/>
  <c r="B44" i="3"/>
  <c r="A44" i="3"/>
  <c r="B43" i="3"/>
  <c r="A43" i="3"/>
  <c r="B11" i="3"/>
  <c r="A11" i="3"/>
  <c r="B10" i="3"/>
  <c r="A10" i="3"/>
  <c r="B9" i="3"/>
  <c r="A9" i="3"/>
  <c r="B8" i="3"/>
  <c r="A8" i="3"/>
  <c r="B7" i="3"/>
  <c r="A7" i="3"/>
  <c r="B6" i="3"/>
  <c r="A6" i="3"/>
  <c r="B5" i="3"/>
  <c r="A5" i="3"/>
  <c r="B4" i="3"/>
  <c r="A4" i="3"/>
  <c r="B3" i="3"/>
  <c r="A3" i="3"/>
  <c r="A42" i="3" l="1"/>
  <c r="B41" i="3"/>
  <c r="A41" i="3"/>
  <c r="B40" i="3"/>
  <c r="A40" i="3"/>
  <c r="B39" i="3"/>
  <c r="A39" i="3"/>
  <c r="B38" i="3"/>
  <c r="A38" i="3"/>
  <c r="B37" i="3"/>
  <c r="A37" i="3"/>
  <c r="B36" i="3"/>
  <c r="A36" i="3"/>
  <c r="B35" i="3"/>
  <c r="A35" i="3"/>
  <c r="B34" i="3"/>
  <c r="A34" i="3"/>
  <c r="B33" i="3"/>
  <c r="A33" i="3"/>
  <c r="B32" i="3"/>
  <c r="A32" i="3"/>
  <c r="B31" i="3"/>
  <c r="A31" i="3"/>
  <c r="B29" i="3"/>
  <c r="A29" i="3"/>
  <c r="B28" i="3"/>
  <c r="A28" i="3"/>
  <c r="B27" i="3"/>
  <c r="A27" i="3"/>
  <c r="B26" i="3"/>
  <c r="A26" i="3"/>
  <c r="B25" i="3"/>
  <c r="A25" i="3"/>
  <c r="B24" i="3"/>
  <c r="A24" i="3"/>
  <c r="B23" i="3"/>
  <c r="A23" i="3"/>
  <c r="B22" i="3"/>
  <c r="A22" i="3"/>
  <c r="B21" i="3"/>
  <c r="A21" i="3"/>
  <c r="B20" i="3"/>
  <c r="A20" i="3"/>
  <c r="A19" i="3"/>
  <c r="B18" i="3"/>
  <c r="A18" i="3"/>
  <c r="B17" i="3"/>
  <c r="A17" i="3"/>
  <c r="B16" i="3"/>
  <c r="A16" i="3"/>
  <c r="B15" i="3"/>
  <c r="A15" i="3"/>
  <c r="B13" i="3"/>
  <c r="A13" i="3"/>
  <c r="B12" i="3"/>
  <c r="A12" i="3"/>
  <c r="J73" i="6"/>
  <c r="B47" i="3" s="1"/>
  <c r="B42" i="3"/>
  <c r="C55" i="4"/>
  <c r="C51" i="4"/>
  <c r="C47" i="4"/>
  <c r="C46" i="4"/>
  <c r="C43" i="4"/>
  <c r="C38" i="4"/>
  <c r="C27" i="4"/>
  <c r="C26" i="4"/>
  <c r="C23" i="4"/>
  <c r="I54" i="6"/>
  <c r="I50" i="6"/>
  <c r="J97" i="6"/>
  <c r="B65" i="3" s="1"/>
  <c r="J93" i="6"/>
  <c r="J82" i="6"/>
  <c r="B54" i="3" s="1"/>
  <c r="J77" i="6"/>
  <c r="B50" i="3" s="1"/>
  <c r="C41" i="4" l="1"/>
  <c r="C42" i="4"/>
  <c r="B62" i="3"/>
  <c r="J84" i="6"/>
  <c r="B56" i="3" s="1"/>
  <c r="I45" i="6"/>
  <c r="J98" i="6"/>
  <c r="B66" i="3" s="1"/>
  <c r="J152" i="6"/>
  <c r="B121" i="3" s="1"/>
  <c r="J145" i="6"/>
  <c r="B115" i="3" s="1"/>
  <c r="J134" i="6"/>
  <c r="J126" i="6"/>
  <c r="B98" i="3" s="1"/>
  <c r="J115" i="6"/>
  <c r="B88" i="3" s="1"/>
  <c r="G115" i="6"/>
  <c r="B78" i="3" s="1"/>
  <c r="J86" i="6" l="1"/>
  <c r="C34" i="4" s="1"/>
  <c r="C21" i="4"/>
  <c r="B19" i="3"/>
  <c r="C22" i="4"/>
  <c r="B105" i="3"/>
  <c r="C54" i="4"/>
  <c r="C5" i="4"/>
  <c r="J146" i="6"/>
  <c r="C7" i="4"/>
  <c r="C50" i="4"/>
  <c r="C6" i="4"/>
  <c r="J100" i="6"/>
  <c r="B68" i="3" s="1"/>
  <c r="C39" i="4"/>
  <c r="B58" i="3" l="1"/>
  <c r="C9" i="4"/>
  <c r="B116" i="3"/>
  <c r="J147" i="6"/>
  <c r="J153" i="6" s="1"/>
  <c r="B122" i="3" s="1"/>
  <c r="D46" i="4"/>
  <c r="C49" i="4" s="1"/>
  <c r="D48" i="4" s="1"/>
  <c r="C29" i="4"/>
  <c r="C11" i="4" l="1"/>
  <c r="B117" i="3"/>
  <c r="J155" i="6"/>
  <c r="B124" i="3" s="1"/>
  <c r="C15" i="4"/>
  <c r="C13" i="4"/>
  <c r="D26" i="4"/>
  <c r="C40" i="4"/>
  <c r="C24" i="4" l="1"/>
  <c r="D22" i="4"/>
  <c r="D54" i="4"/>
  <c r="C57" i="4" s="1"/>
  <c r="D56" i="4" s="1"/>
  <c r="D50" i="4"/>
  <c r="C53" i="4" s="1"/>
  <c r="D52" i="4" s="1"/>
  <c r="C28" i="4"/>
  <c r="D28" i="4" s="1"/>
  <c r="C44" i="4" l="1"/>
  <c r="D43" i="4" s="1"/>
  <c r="D41" i="4"/>
  <c r="C25" i="4"/>
  <c r="D24" i="4" s="1"/>
  <c r="D5" i="4"/>
  <c r="C12" i="4"/>
  <c r="C8" i="4"/>
  <c r="D7" i="4" s="1"/>
  <c r="C30" i="4"/>
  <c r="D30" i="4" s="1"/>
  <c r="C16" i="4"/>
  <c r="C10" i="4"/>
  <c r="C14" i="4"/>
  <c r="C33" i="4"/>
  <c r="C20" i="4"/>
  <c r="D20" i="4" s="1"/>
  <c r="D9" i="4" l="1"/>
  <c r="D11" i="4"/>
  <c r="D39" i="4"/>
  <c r="C17" i="4"/>
  <c r="D13" i="4"/>
  <c r="D33" i="4"/>
  <c r="C36" i="4"/>
  <c r="D15" i="4" l="1"/>
  <c r="C35" i="4"/>
  <c r="D35" i="4" s="1"/>
  <c r="D17" i="4"/>
  <c r="C37" i="4"/>
  <c r="D37" i="4" s="1"/>
</calcChain>
</file>

<file path=xl/comments1.xml><?xml version="1.0" encoding="utf-8"?>
<comments xmlns="http://schemas.openxmlformats.org/spreadsheetml/2006/main">
  <authors>
    <author>Greg Manns</author>
  </authors>
  <commentList>
    <comment ref="E42" authorId="0" shapeId="0">
      <text>
        <r>
          <rPr>
            <sz val="9"/>
            <color indexed="81"/>
            <rFont val="Tahoma"/>
            <family val="2"/>
          </rPr>
          <t xml:space="preserve">Exclude working owners as they should </t>
        </r>
        <r>
          <rPr>
            <b/>
            <sz val="9"/>
            <color indexed="81"/>
            <rFont val="Tahoma"/>
            <family val="2"/>
          </rPr>
          <t>only</t>
        </r>
        <r>
          <rPr>
            <sz val="9"/>
            <color indexed="81"/>
            <rFont val="Tahoma"/>
            <family val="2"/>
          </rPr>
          <t xml:space="preserve"> be reported in the Working Owners category.</t>
        </r>
      </text>
    </comment>
    <comment ref="E43" authorId="0" shapeId="0">
      <text>
        <r>
          <rPr>
            <sz val="9"/>
            <color indexed="81"/>
            <rFont val="Tahoma"/>
            <family val="2"/>
          </rPr>
          <t xml:space="preserve">Exclude working owners as they should </t>
        </r>
        <r>
          <rPr>
            <b/>
            <sz val="9"/>
            <color indexed="81"/>
            <rFont val="Tahoma"/>
            <family val="2"/>
          </rPr>
          <t>only</t>
        </r>
        <r>
          <rPr>
            <sz val="9"/>
            <color indexed="81"/>
            <rFont val="Tahoma"/>
            <family val="2"/>
          </rPr>
          <t xml:space="preserve"> be reported in the Working Owners category.</t>
        </r>
      </text>
    </comment>
    <comment ref="E44" authorId="0" shapeId="0">
      <text>
        <r>
          <rPr>
            <sz val="9"/>
            <color indexed="81"/>
            <rFont val="Tahoma"/>
            <family val="2"/>
          </rPr>
          <t xml:space="preserve">Exclude working owners as they should </t>
        </r>
        <r>
          <rPr>
            <b/>
            <sz val="9"/>
            <color indexed="81"/>
            <rFont val="Tahoma"/>
            <family val="2"/>
          </rPr>
          <t>only</t>
        </r>
        <r>
          <rPr>
            <sz val="9"/>
            <color indexed="81"/>
            <rFont val="Tahoma"/>
            <family val="2"/>
          </rPr>
          <t xml:space="preserve"> be reported in the Working Owners category.</t>
        </r>
      </text>
    </comment>
    <comment ref="C59" authorId="0" shapeId="0">
      <text>
        <r>
          <rPr>
            <sz val="9"/>
            <color indexed="81"/>
            <rFont val="Tahoma"/>
            <family val="2"/>
          </rPr>
          <t xml:space="preserve">Section 179 is one-time write-off of depreciation of new assets acquired during the year. Include ONLY Section 179 depreciation for the current year. If you know the total amount of Section 179 depreciation but not the breakdown between rental and other equipment, either check with your accountant or you may estimate the amount that applies to each category. </t>
        </r>
      </text>
    </comment>
    <comment ref="C70" authorId="0" shapeId="0">
      <text>
        <r>
          <rPr>
            <b/>
            <sz val="9"/>
            <color indexed="81"/>
            <rFont val="Tahoma"/>
            <family val="2"/>
          </rPr>
          <t>Accounts Receivable:</t>
        </r>
        <r>
          <rPr>
            <sz val="9"/>
            <color indexed="81"/>
            <rFont val="Tahoma"/>
            <family val="2"/>
          </rPr>
          <t xml:space="preserve">
Show accounts receivable from customers only. (Use line 4, Other Current Assets, for accounts receivable from employees, owners, affiliated companies or any other charge that does not originate from customer revenue.) Show all amounts net of any allowance for bad debts. </t>
        </r>
      </text>
    </comment>
    <comment ref="C72" authorId="0" shapeId="0">
      <text>
        <r>
          <rPr>
            <b/>
            <sz val="9"/>
            <color indexed="81"/>
            <rFont val="Tahoma"/>
            <family val="2"/>
          </rPr>
          <t>Other Current Assets:</t>
        </r>
        <r>
          <rPr>
            <sz val="9"/>
            <color indexed="81"/>
            <rFont val="Tahoma"/>
            <family val="2"/>
          </rPr>
          <t xml:space="preserve">
Include prepaid expenses, short-term deposits or notes receivable, advances to employees or any other asset that will convert to cash within one year or less. </t>
        </r>
      </text>
    </comment>
    <comment ref="C75" authorId="0" shapeId="0">
      <text>
        <r>
          <rPr>
            <b/>
            <sz val="9"/>
            <color indexed="81"/>
            <rFont val="Tahoma"/>
            <family val="2"/>
          </rPr>
          <t>Rental Equipment:</t>
        </r>
        <r>
          <rPr>
            <sz val="9"/>
            <color indexed="81"/>
            <rFont val="Tahoma"/>
            <family val="2"/>
          </rPr>
          <t xml:space="preserve">
It is extremely important to include rental equipment on line 6 and related accumulated depreciation on line 7 to facilitate measuring return on rental assets. If your financial statements do not have these breakdowns, ask your accountant for the information. </t>
        </r>
      </text>
    </comment>
    <comment ref="C76" authorId="0" shapeId="0">
      <text>
        <r>
          <rPr>
            <b/>
            <sz val="9"/>
            <color indexed="81"/>
            <rFont val="Tahoma"/>
            <family val="2"/>
          </rPr>
          <t>Accumulated Depreciation:</t>
        </r>
        <r>
          <rPr>
            <sz val="9"/>
            <color indexed="81"/>
            <rFont val="Tahoma"/>
            <family val="2"/>
          </rPr>
          <t xml:space="preserve">
It is important to separate your accumulated depreciation between rental equipment (line 7) and other non-rental equipment (line 13). If your financial statements do not have these breakdowns, ask your accountant for the information or allocate the total accumulated depreciation proportionate to the equipment costs. In other words, find out the percentage of the total fixed assets that are rental equipment (rental equipment divided by total fixed assets at cost). Then apply that percentage to your accumulated depreciation to estimate the portion that applies to the rental equipment and record the figure on line 7. Then show the rest of the accumulated depreciation on line 13. </t>
        </r>
      </text>
    </comment>
    <comment ref="C83" authorId="0" shapeId="0">
      <text>
        <r>
          <rPr>
            <b/>
            <sz val="9"/>
            <color indexed="81"/>
            <rFont val="Tahoma"/>
            <family val="2"/>
          </rPr>
          <t xml:space="preserve">Accumulated Depreciation:
</t>
        </r>
        <r>
          <rPr>
            <sz val="9"/>
            <color indexed="81"/>
            <rFont val="Tahoma"/>
            <family val="2"/>
          </rPr>
          <t xml:space="preserve">It is important to separate your accumulated depreciation between rental equipment (line 7) and other non-rental equipment (line 13). If your financial statements do not have these breakdowns, ask your accountant for the information or allocate the total accumulated depreciation proportionate to the equipment costs. In other words, find out the percentage of the total fixed assets that are rental equipment (rental equipment divided by total fixed assets at cost). Then apply that percentage to your accumulated depreciation to estimate the portion that applies to the rental equipment and record the figure on line 7. Then show the rest of the accumulated depreciation on line 13. </t>
        </r>
      </text>
    </comment>
    <comment ref="C85" authorId="0" shapeId="0">
      <text>
        <r>
          <rPr>
            <b/>
            <sz val="9"/>
            <color indexed="81"/>
            <rFont val="Tahoma"/>
            <family val="2"/>
          </rPr>
          <t>Other Assets:</t>
        </r>
        <r>
          <rPr>
            <sz val="9"/>
            <color indexed="81"/>
            <rFont val="Tahoma"/>
            <family val="2"/>
          </rPr>
          <t xml:space="preserve">
Include long-term deposits, intangible assets net of amort., long-term notes receivable and any assets not included elsewhere. </t>
        </r>
      </text>
    </comment>
    <comment ref="C90" authorId="0" shapeId="0">
      <text>
        <r>
          <rPr>
            <b/>
            <sz val="9"/>
            <color indexed="81"/>
            <rFont val="Tahoma"/>
            <family val="2"/>
          </rPr>
          <t>Accounts Payable:</t>
        </r>
        <r>
          <rPr>
            <sz val="9"/>
            <color indexed="81"/>
            <rFont val="Tahoma"/>
            <family val="2"/>
          </rPr>
          <t xml:space="preserve">
Include only amounts due to trade suppliers for costs of goods sold. Do not include items such as rent, payroll taxes, wages or employee benefits payable. These items should be included on line 19, Other Current Liabilities. </t>
        </r>
      </text>
    </comment>
    <comment ref="C91" authorId="0" shapeId="0">
      <text>
        <r>
          <rPr>
            <b/>
            <sz val="9"/>
            <color indexed="81"/>
            <rFont val="Tahoma"/>
            <family val="2"/>
          </rPr>
          <t>Notes Payable:</t>
        </r>
        <r>
          <rPr>
            <sz val="9"/>
            <color indexed="81"/>
            <rFont val="Tahoma"/>
            <family val="2"/>
          </rPr>
          <t xml:space="preserve">
Include amounts due on your line of credit, any loans for less than one year, credit card balances and the current portion of long-term debt. </t>
        </r>
      </text>
    </comment>
    <comment ref="C92" authorId="0" shapeId="0">
      <text>
        <r>
          <rPr>
            <b/>
            <sz val="9"/>
            <color indexed="81"/>
            <rFont val="Tahoma"/>
            <family val="2"/>
          </rPr>
          <t>Other Current Liabilities:</t>
        </r>
        <r>
          <rPr>
            <sz val="9"/>
            <color indexed="81"/>
            <rFont val="Tahoma"/>
            <family val="2"/>
          </rPr>
          <t xml:space="preserve">
Include taxes, wages payable, accrued expenses or any other outstanding bill that must be paid in full within the next year. </t>
        </r>
      </text>
    </comment>
    <comment ref="B105" authorId="0" shapeId="0">
      <text>
        <r>
          <rPr>
            <b/>
            <sz val="9"/>
            <color indexed="81"/>
            <rFont val="Tahoma"/>
            <family val="2"/>
          </rPr>
          <t>Revenue:</t>
        </r>
        <r>
          <rPr>
            <sz val="9"/>
            <color indexed="81"/>
            <rFont val="Tahoma"/>
            <family val="2"/>
          </rPr>
          <t xml:space="preserve">
Enter the amount of revenue earned from each of the activities listed. </t>
        </r>
      </text>
    </comment>
    <comment ref="B116" authorId="0" shapeId="0">
      <text>
        <r>
          <rPr>
            <b/>
            <sz val="9"/>
            <color indexed="81"/>
            <rFont val="Tahoma"/>
            <family val="2"/>
          </rPr>
          <t xml:space="preserve">Direct Costs: 
</t>
        </r>
        <r>
          <rPr>
            <sz val="9"/>
            <color indexed="81"/>
            <rFont val="Tahoma"/>
            <family val="2"/>
          </rPr>
          <t xml:space="preserve">It is extremely important to include only rental equipment-related items on lines 11 through 19 so you can measure actual expenses and returns on rental investments. </t>
        </r>
      </text>
    </comment>
    <comment ref="C120" authorId="0" shapeId="0">
      <text>
        <r>
          <rPr>
            <b/>
            <sz val="9"/>
            <color indexed="81"/>
            <rFont val="Tahoma"/>
            <family val="2"/>
          </rPr>
          <t>Rental Repairs, Replacements, Breakage, Damage and Maintenance:</t>
        </r>
        <r>
          <rPr>
            <sz val="9"/>
            <color indexed="81"/>
            <rFont val="Tahoma"/>
            <family val="2"/>
          </rPr>
          <t xml:space="preserve">
Include maintenance, cleaning or laundering, and repair expenses (parts and outside labor) related to rental equipment only. Also include replacements for breakage or damage expenses that were not capitalized as rental equipment. If related to facilities, record the expense on line 28. If related to office equipment or other, record the expense on line 31. Vehicle repairs should be included on line 30. </t>
        </r>
      </text>
    </comment>
    <comment ref="C128" authorId="0" shapeId="0">
      <text>
        <r>
          <rPr>
            <b/>
            <sz val="9"/>
            <color indexed="81"/>
            <rFont val="Tahoma"/>
            <family val="2"/>
          </rPr>
          <t>Owner Compensation, Taxes and Benefits:</t>
        </r>
        <r>
          <rPr>
            <sz val="9"/>
            <color indexed="81"/>
            <rFont val="Tahoma"/>
            <family val="2"/>
          </rPr>
          <t xml:space="preserve">
Include all wages, salary and bonuses paid to owners, employment taxes and any fringe benefits (at cost). Please attempt to identify owner-related fringe benefits, such as medical, life or dental insurance, owners’ vehicle expenses and any other personal expenses paid on behalf of owners, so we can assess the total true compensation.  Include these items on line 21 instead of any other line on the survey. (Don’t include them twice by showing them here and somewhere else, like line 26, Benefits, Taxes and Other Employee Costs.) </t>
        </r>
      </text>
    </comment>
    <comment ref="C129" authorId="0" shapeId="0">
      <text>
        <r>
          <rPr>
            <b/>
            <sz val="9"/>
            <color indexed="81"/>
            <rFont val="Tahoma"/>
            <family val="2"/>
          </rPr>
          <t>Setup and Delivery Labor:</t>
        </r>
        <r>
          <rPr>
            <sz val="9"/>
            <color indexed="81"/>
            <rFont val="Tahoma"/>
            <family val="2"/>
          </rPr>
          <t xml:space="preserve">
Include all wages, salary and bonuses for employees who spend a majority of their time delivering or setting up rental equipment at the client’s site. Include both permanent and temporary employee costs.</t>
        </r>
      </text>
    </comment>
    <comment ref="C130" authorId="0" shapeId="0">
      <text>
        <r>
          <rPr>
            <b/>
            <sz val="9"/>
            <color indexed="81"/>
            <rFont val="Tahoma"/>
            <family val="2"/>
          </rPr>
          <t>Repair Labor Compensation:</t>
        </r>
        <r>
          <rPr>
            <sz val="9"/>
            <color indexed="81"/>
            <rFont val="Tahoma"/>
            <family val="2"/>
          </rPr>
          <t xml:space="preserve">
Include all wages, salary and bonuses for employees who spend a majority of their time in the repair department/capacity. Include both permanent and temporary employee costs.</t>
        </r>
      </text>
    </comment>
    <comment ref="C131" authorId="0" shapeId="0">
      <text>
        <r>
          <rPr>
            <b/>
            <sz val="9"/>
            <color indexed="81"/>
            <rFont val="Tahoma"/>
            <family val="2"/>
          </rPr>
          <t>Sales and Administrative Employee Compensation:</t>
        </r>
        <r>
          <rPr>
            <sz val="9"/>
            <color indexed="81"/>
            <rFont val="Tahoma"/>
            <family val="2"/>
          </rPr>
          <t xml:space="preserve">
Include all wages, salary, commission and bonuses for permanent and temporary Sales and administrative/office employees. Do not include compensation to owners, which goes on line 21. </t>
        </r>
      </text>
    </comment>
    <comment ref="C132" authorId="0" shapeId="0">
      <text>
        <r>
          <rPr>
            <b/>
            <sz val="9"/>
            <color indexed="81"/>
            <rFont val="Tahoma"/>
            <family val="2"/>
          </rPr>
          <t>All Other Compensation:</t>
        </r>
        <r>
          <rPr>
            <sz val="9"/>
            <color indexed="81"/>
            <rFont val="Tahoma"/>
            <family val="2"/>
          </rPr>
          <t xml:space="preserve">
Include all wages, salary and bonuses for any employee who hasn't been included in any other category.  Include both permanent and temporary employee costs.</t>
        </r>
      </text>
    </comment>
    <comment ref="C133" authorId="0" shapeId="0">
      <text>
        <r>
          <rPr>
            <b/>
            <sz val="9"/>
            <color indexed="81"/>
            <rFont val="Tahoma"/>
            <family val="2"/>
          </rPr>
          <t>Benefits, Taxes and Other Employee Costs:</t>
        </r>
        <r>
          <rPr>
            <sz val="9"/>
            <color indexed="81"/>
            <rFont val="Tahoma"/>
            <family val="2"/>
          </rPr>
          <t xml:space="preserve">
Include all payroll taxes, FICA, unemployment, workers’ compensation insurance, life insurance, medical and dental insurance, vacation, 401(k), uniforms, profit sharing, recruitment, etc., for all employees except owners. Exclude amounts paid on behalf of owners. They should be included on line 21, Owner Compensation, Taxes and Benefits.</t>
        </r>
      </text>
    </comment>
    <comment ref="B135" authorId="0" shapeId="0">
      <text>
        <r>
          <rPr>
            <b/>
            <sz val="9"/>
            <color indexed="81"/>
            <rFont val="Tahoma"/>
            <family val="2"/>
          </rPr>
          <t>Other Operating Expenses:</t>
        </r>
        <r>
          <rPr>
            <sz val="9"/>
            <color indexed="81"/>
            <rFont val="Tahoma"/>
            <family val="2"/>
          </rPr>
          <t xml:space="preserve">
Carefully review this listing of the items included in the expense categories. Enter all expenses from your income statement on this form where the nature of the expense seems appropriate. If you have items on your income statement that are not listed on the form (such as donations, subscriptions, dues or miscellaneous expenses), include their amounts on line 36, All Other Operating Expenses </t>
        </r>
      </text>
    </comment>
    <comment ref="C136" authorId="0" shapeId="0">
      <text>
        <r>
          <rPr>
            <b/>
            <sz val="9"/>
            <color indexed="81"/>
            <rFont val="Tahoma"/>
            <family val="2"/>
          </rPr>
          <t>Occupancy:</t>
        </r>
        <r>
          <rPr>
            <sz val="9"/>
            <color indexed="81"/>
            <rFont val="Tahoma"/>
            <family val="2"/>
          </rPr>
          <t xml:space="preserve">
Include rent, mortgage interest, utilities, real estate taxes, security on facilities and building maintenance. </t>
        </r>
      </text>
    </comment>
    <comment ref="C137" authorId="0" shapeId="0">
      <text>
        <r>
          <rPr>
            <b/>
            <sz val="9"/>
            <color indexed="81"/>
            <rFont val="Tahoma"/>
            <family val="2"/>
          </rPr>
          <t>Advertising, Promotion, Web and Selling Expenses:</t>
        </r>
        <r>
          <rPr>
            <sz val="9"/>
            <color indexed="81"/>
            <rFont val="Tahoma"/>
            <family val="2"/>
          </rPr>
          <t xml:space="preserve">
Include advertising, promotional activities, sales staff travel, lodging, entertainment and trade show expenses. </t>
        </r>
      </text>
    </comment>
    <comment ref="C141" authorId="0" shapeId="0">
      <text>
        <r>
          <rPr>
            <b/>
            <sz val="9"/>
            <color indexed="81"/>
            <rFont val="Tahoma"/>
            <family val="2"/>
          </rPr>
          <t>Computer Expenses (software upgrades, services, etc.):</t>
        </r>
        <r>
          <rPr>
            <sz val="9"/>
            <color indexed="81"/>
            <rFont val="Tahoma"/>
            <family val="2"/>
          </rPr>
          <t xml:space="preserve">
Include software upgrades and professional services related to maintaining your computer systems and related supplies. Do not include depreciation on computer equipment. (Equipment depreciation should be included on line 34.) </t>
        </r>
      </text>
    </comment>
    <comment ref="B148" authorId="0" shapeId="0">
      <text>
        <r>
          <rPr>
            <b/>
            <sz val="9"/>
            <color indexed="81"/>
            <rFont val="Tahoma"/>
            <family val="2"/>
          </rPr>
          <t>Other Income and Expenses:</t>
        </r>
        <r>
          <rPr>
            <sz val="9"/>
            <color indexed="81"/>
            <rFont val="Tahoma"/>
            <family val="2"/>
          </rPr>
          <t xml:space="preserve">
Include here the costs of financing (interest), interest income, and other income and expenses from investing, financing, gains or losses on asset sales or extraordinary items. </t>
        </r>
      </text>
    </comment>
  </commentList>
</comments>
</file>

<file path=xl/sharedStrings.xml><?xml version="1.0" encoding="utf-8"?>
<sst xmlns="http://schemas.openxmlformats.org/spreadsheetml/2006/main" count="435" uniqueCount="296">
  <si>
    <t xml:space="preserve">This section merely asks for some overview information about your firm. Estimates are fine. It is better to estimate an item rather than leaving it blank. </t>
  </si>
  <si>
    <t xml:space="preserve">Part 2: Balance Sheet </t>
  </si>
  <si>
    <t xml:space="preserve">Line 2: Accounts Receivable </t>
  </si>
  <si>
    <t xml:space="preserve">Line 4: Other Current Assets </t>
  </si>
  <si>
    <t xml:space="preserve">Include prepaid expenses, short-term deposits or notes receivable, advances to employees or any other asset that will convert to cash within one year or less. </t>
  </si>
  <si>
    <t xml:space="preserve">Line 6: Rental Equipment </t>
  </si>
  <si>
    <t xml:space="preserve">Lines 7 and 13: Accumulated Depreciation </t>
  </si>
  <si>
    <t xml:space="preserve">Line 15: Other Assets </t>
  </si>
  <si>
    <t xml:space="preserve">Line 17: Accounts Payable </t>
  </si>
  <si>
    <t xml:space="preserve">Include only amounts due to trade suppliers for costs of goods sold. Do not include items such as rent, payroll taxes, wages or employee benefits payable. These items should be included on line 19, Other Current Liabilities. </t>
  </si>
  <si>
    <t xml:space="preserve">Line 18: Notes Payable </t>
  </si>
  <si>
    <t xml:space="preserve">Include amounts due on your line of credit, any loans for less than one year, credit card balances and the current portion of long-term debt. </t>
  </si>
  <si>
    <t xml:space="preserve">Line 19: Other Current Liabilities </t>
  </si>
  <si>
    <t xml:space="preserve">Include taxes, wages payable, accrued expenses or any other outstanding bill that must be paid in full within the next year. </t>
  </si>
  <si>
    <t xml:space="preserve">Check Your Totals! </t>
  </si>
  <si>
    <t xml:space="preserve">Part 3: Income Statement </t>
  </si>
  <si>
    <t xml:space="preserve">Revenue </t>
  </si>
  <si>
    <t xml:space="preserve">Enter the amount of revenue earned from each of the activities listed. </t>
  </si>
  <si>
    <t xml:space="preserve">Direct Costs </t>
  </si>
  <si>
    <t xml:space="preserve">Include maintenance, cleaning or laundering, and repair expenses (parts and outside labor) related to rental equipment only. Also include replacements for breakage or damage expenses that were not capitalized as rental equipment. If related to facilities, record the expense on line 28. If related to office equipment or other, record the expense on line 31. Vehicle repairs should be included on line 30. </t>
  </si>
  <si>
    <t xml:space="preserve">Payroll Expenses </t>
  </si>
  <si>
    <t xml:space="preserve">Line 26: Benefits, Taxes and Other Employee Costs </t>
  </si>
  <si>
    <t>Include all payroll taxes, FICA, unemployment, workers’ compensation insurance, life insurance, medical and dental insurance, vacation, 401(k), uniforms, profit sharing, recruitment, etc., for all employees except owners. Exclude amounts paid on behalf of owners. They should be included on line 23, Owner Compensation, Taxes and Benefits.</t>
  </si>
  <si>
    <t xml:space="preserve">Other Operating Expenses </t>
  </si>
  <si>
    <t xml:space="preserve">Line 28: Occupancy </t>
  </si>
  <si>
    <t xml:space="preserve">Include rent, mortgage interest, utilities, real estate taxes, security on facilities and building maintenance. </t>
  </si>
  <si>
    <t xml:space="preserve">Line 29: Advertising, Promotion, Web and Selling Expenses </t>
  </si>
  <si>
    <t xml:space="preserve">Include advertising, promotional activities, sales staff travel, lodging, entertainment and trade show expenses. </t>
  </si>
  <si>
    <t xml:space="preserve">Line 33: Computer Expenses </t>
  </si>
  <si>
    <t xml:space="preserve">Include software upgrades and professional services related to maintaining your computer systems and related supplies. Do not include depreciation on computer equipment. (Equipment depreciation should be included on line 34.) </t>
  </si>
  <si>
    <t xml:space="preserve">Other Income and Expenses </t>
  </si>
  <si>
    <t xml:space="preserve">Include here the costs of financing (interest), interest income, and other income and expenses from investing, financing, gains or losses on asset sales or extraordinary items. </t>
  </si>
  <si>
    <t>When every dollar on your income statement has been included somewhere on Part 3, you are almost done! Check to make sure the bottom line on your income statement (net profit after tax) matches the income after tax on line 46 of Part 3. If the bottom line on the survey does not match the figure on your statement, you probably have left an item off of the survey form or made a math error. You may wish to go back and recheck your figures.</t>
  </si>
  <si>
    <r>
      <t xml:space="preserve">Show accounts receivable from </t>
    </r>
    <r>
      <rPr>
        <b/>
        <i/>
        <sz val="10"/>
        <color rgb="FF000000"/>
        <rFont val="Calibri"/>
        <family val="2"/>
        <scheme val="minor"/>
      </rPr>
      <t>customers only</t>
    </r>
    <r>
      <rPr>
        <sz val="10"/>
        <color rgb="FF000000"/>
        <rFont val="Calibri"/>
        <family val="2"/>
        <scheme val="minor"/>
      </rPr>
      <t xml:space="preserve">. (Use line 4, Other Current Assets, for accounts receivable from employees, owners, affiliated companies or any other charge that does not originate from customer revenue.) Show all amounts net of any allowance for bad debts. </t>
    </r>
  </si>
  <si>
    <t>What do you receive for participating?</t>
  </si>
  <si>
    <t>Part 1: General Questions</t>
  </si>
  <si>
    <t>Working Owners</t>
  </si>
  <si>
    <t>Construction and Industrial</t>
  </si>
  <si>
    <t>General Tool</t>
  </si>
  <si>
    <t>Party and Event</t>
  </si>
  <si>
    <t>Depreciation on Rental Equipment</t>
  </si>
  <si>
    <t>$</t>
  </si>
  <si>
    <t xml:space="preserve">Income Statement Line 34:  </t>
  </si>
  <si>
    <t>Other Depreciation</t>
  </si>
  <si>
    <t xml:space="preserve">Assets </t>
  </si>
  <si>
    <t>Current Assets</t>
  </si>
  <si>
    <t>Cash and Cash Equivalents</t>
  </si>
  <si>
    <t>Resale Inventory</t>
  </si>
  <si>
    <t>Rental Equipment</t>
  </si>
  <si>
    <t>Other Fixed Assets</t>
  </si>
  <si>
    <t>Transportation Equipment</t>
  </si>
  <si>
    <t>Operating Equipment and Fixtures</t>
  </si>
  <si>
    <t>Land, Building and Leasehold Improvements</t>
  </si>
  <si>
    <t>Liabilities and Net Worth</t>
  </si>
  <si>
    <t>Current Liabilities</t>
  </si>
  <si>
    <t>Other Long-term Liabilities</t>
  </si>
  <si>
    <t>Please attach your financial statement in case there are questions about how you completed the form.</t>
  </si>
  <si>
    <t>Propane Sales</t>
  </si>
  <si>
    <t>Damage Waiver</t>
  </si>
  <si>
    <t>Used Equipment Sales</t>
  </si>
  <si>
    <t>Delivery, Setup and Pickup Income</t>
  </si>
  <si>
    <t>Lease Payments on Rental Equipment</t>
  </si>
  <si>
    <t>Cost of Subrental</t>
  </si>
  <si>
    <t>Property Tax on Rental Equipment</t>
  </si>
  <si>
    <t>Cost of Merchandise or Goods Sold</t>
  </si>
  <si>
    <t>Cost of Used Equipment Sold</t>
  </si>
  <si>
    <t>Rental Equipment Fuel, Supplies and All Other Direct Costs</t>
  </si>
  <si>
    <t>Bad Debt Expense</t>
  </si>
  <si>
    <t>Other Expense</t>
  </si>
  <si>
    <t>Other Income, Including Interest Income</t>
  </si>
  <si>
    <t>Federal and State Income Taxes</t>
  </si>
  <si>
    <t>Distributor/dealer with rental</t>
  </si>
  <si>
    <r>
      <t xml:space="preserve">Total Current Assets </t>
    </r>
    <r>
      <rPr>
        <sz val="11"/>
        <color rgb="FF000000"/>
        <rFont val="Calibri"/>
        <family val="2"/>
        <scheme val="minor"/>
      </rPr>
      <t>(add lines 1 through 4)</t>
    </r>
  </si>
  <si>
    <r>
      <t xml:space="preserve">Net Rental Equipment </t>
    </r>
    <r>
      <rPr>
        <sz val="11"/>
        <color rgb="FF000000"/>
        <rFont val="Calibri"/>
        <family val="2"/>
        <scheme val="minor"/>
      </rPr>
      <t>(line 6 minus line 7)</t>
    </r>
  </si>
  <si>
    <r>
      <t xml:space="preserve">Total Other Fixed Assets </t>
    </r>
    <r>
      <rPr>
        <sz val="11"/>
        <color rgb="FF000000"/>
        <rFont val="Calibri"/>
        <family val="2"/>
        <scheme val="minor"/>
      </rPr>
      <t>(add lines 9, 10 and 11)</t>
    </r>
  </si>
  <si>
    <r>
      <t xml:space="preserve">Net Other Fixed Assets </t>
    </r>
    <r>
      <rPr>
        <sz val="11"/>
        <color rgb="FF000000"/>
        <rFont val="Calibri"/>
        <family val="2"/>
        <scheme val="minor"/>
      </rPr>
      <t>(line 12 minus line 13)</t>
    </r>
  </si>
  <si>
    <r>
      <t xml:space="preserve">Total Assets </t>
    </r>
    <r>
      <rPr>
        <sz val="11"/>
        <color rgb="FF000000"/>
        <rFont val="Calibri"/>
        <family val="2"/>
        <scheme val="minor"/>
      </rPr>
      <t>(add lines 5, 8, 14 and 15)</t>
    </r>
  </si>
  <si>
    <t>Total Current Liabilities (add lines 17, 18 and 19)</t>
  </si>
  <si>
    <t>Notes Payable, Owners (include all amounts due to owners)</t>
  </si>
  <si>
    <r>
      <t xml:space="preserve">Total Long-term Liabilities </t>
    </r>
    <r>
      <rPr>
        <sz val="11"/>
        <color rgb="FF000000"/>
        <rFont val="Calibri"/>
        <family val="2"/>
        <scheme val="minor"/>
      </rPr>
      <t>(add lines 21 and 22)</t>
    </r>
  </si>
  <si>
    <r>
      <t xml:space="preserve">Total Liabilities </t>
    </r>
    <r>
      <rPr>
        <sz val="11"/>
        <color rgb="FF000000"/>
        <rFont val="Calibri"/>
        <family val="2"/>
        <scheme val="minor"/>
      </rPr>
      <t>(add lines 20 and 23)</t>
    </r>
  </si>
  <si>
    <r>
      <t xml:space="preserve">Total Liabilities and Net Worth </t>
    </r>
    <r>
      <rPr>
        <sz val="11"/>
        <color rgb="FF000000"/>
        <rFont val="Calibri"/>
        <family val="2"/>
        <scheme val="minor"/>
      </rPr>
      <t>(add lines 24 and 25)</t>
    </r>
  </si>
  <si>
    <t>Rental Income (include subrental income)</t>
  </si>
  <si>
    <t>Outside Repairs to Customer-owned Equipment (labor, parts, etc.)</t>
  </si>
  <si>
    <t>All Other Revenue (prompt payment discounts, environmental fees, etc.)</t>
  </si>
  <si>
    <t>Direct Vehicle Costs (truck and auto for rental and delivery equipment)</t>
  </si>
  <si>
    <t>Vehicle (nonrental truck and auto)</t>
  </si>
  <si>
    <t>Repairs and Maintenance (exclude rental, vehicle and building maintenance)</t>
  </si>
  <si>
    <t>Business Insurance (exclude workers’ comp. and health and life insurance reported on line 26)</t>
  </si>
  <si>
    <r>
      <t xml:space="preserve">Total Other Operating Expenses </t>
    </r>
    <r>
      <rPr>
        <sz val="11"/>
        <color rgb="FF000000"/>
        <rFont val="Calibri"/>
        <family val="2"/>
        <scheme val="minor"/>
      </rPr>
      <t>(add lines 28 through 36)</t>
    </r>
  </si>
  <si>
    <t>Interest Expense (exclude mortgage interest reported on line 28)</t>
  </si>
  <si>
    <r>
      <t xml:space="preserve">Total Other Income and Expenses </t>
    </r>
    <r>
      <rPr>
        <sz val="11"/>
        <color rgb="FF000000"/>
        <rFont val="Calibri"/>
        <family val="2"/>
        <scheme val="minor"/>
      </rPr>
      <t>(line 40 plus 41 minus line 42)</t>
    </r>
  </si>
  <si>
    <r>
      <t xml:space="preserve">Income Before Tax </t>
    </r>
    <r>
      <rPr>
        <sz val="11"/>
        <color rgb="FF000000"/>
        <rFont val="Calibri"/>
        <family val="2"/>
        <scheme val="minor"/>
      </rPr>
      <t>(line 39 minus line 43)</t>
    </r>
  </si>
  <si>
    <r>
      <t xml:space="preserve">Income After Tax </t>
    </r>
    <r>
      <rPr>
        <sz val="11"/>
        <color rgb="FF000000"/>
        <rFont val="Calibri"/>
        <family val="2"/>
        <scheme val="minor"/>
      </rPr>
      <t>(line 44 minus line 45)</t>
    </r>
  </si>
  <si>
    <t>Company</t>
  </si>
  <si>
    <t>Street Address</t>
  </si>
  <si>
    <t>Telephone:</t>
  </si>
  <si>
    <t>E-mail:</t>
  </si>
  <si>
    <t>Name</t>
  </si>
  <si>
    <t>Title</t>
  </si>
  <si>
    <t>State or Province</t>
  </si>
  <si>
    <t>Zip or Postal Code</t>
  </si>
  <si>
    <t>City</t>
  </si>
  <si>
    <r>
      <t xml:space="preserve">Enter data for your </t>
    </r>
    <r>
      <rPr>
        <b/>
        <sz val="11"/>
        <color rgb="FF000000"/>
        <rFont val="Calibri"/>
        <family val="2"/>
        <scheme val="minor"/>
      </rPr>
      <t>most recently completed fiscal year</t>
    </r>
    <r>
      <rPr>
        <sz val="11"/>
        <color rgb="FF000000"/>
        <rFont val="Calibri"/>
        <family val="2"/>
        <scheme val="minor"/>
      </rPr>
      <t xml:space="preserve">. Data for a </t>
    </r>
    <r>
      <rPr>
        <b/>
        <sz val="11"/>
        <color rgb="FF000000"/>
        <rFont val="Calibri"/>
        <family val="2"/>
        <scheme val="minor"/>
      </rPr>
      <t xml:space="preserve">full 12 months </t>
    </r>
    <r>
      <rPr>
        <sz val="11"/>
        <color rgb="FF000000"/>
        <rFont val="Calibri"/>
        <family val="2"/>
        <scheme val="minor"/>
      </rPr>
      <t>are required, but it does not need to be audited. It is better to estimate than to leave a blank. Send questions regarding the survey to Greg Manns of Industry Insights at gmanns@industryinsights.com or call 614-389-2100 x108.</t>
    </r>
  </si>
  <si>
    <t>Confidentiality Assurance</t>
  </si>
  <si>
    <t xml:space="preserve">Part 1: General Information </t>
  </si>
  <si>
    <t xml:space="preserve">U.S. dollars </t>
  </si>
  <si>
    <t>Canadian dollars</t>
  </si>
  <si>
    <r>
      <t xml:space="preserve">Part 3: Income Statement </t>
    </r>
    <r>
      <rPr>
        <sz val="11"/>
        <color theme="0"/>
        <rFont val="Calibri"/>
        <family val="2"/>
        <scheme val="minor"/>
      </rPr>
      <t>(a full 12 months of data)</t>
    </r>
  </si>
  <si>
    <r>
      <t xml:space="preserve">Part 2: Balance Sheet </t>
    </r>
    <r>
      <rPr>
        <sz val="11"/>
        <color theme="0"/>
        <rFont val="Calibri"/>
        <family val="2"/>
        <scheme val="minor"/>
      </rPr>
      <t>(end of fiscal year)</t>
    </r>
  </si>
  <si>
    <t>Total (should total 100%)</t>
  </si>
  <si>
    <t xml:space="preserve">▪  </t>
  </si>
  <si>
    <t>Rental Repairs, Replacements, Breakage, Damage and Maintenance</t>
  </si>
  <si>
    <t>Owner Compensation, Taxes and Benefits</t>
  </si>
  <si>
    <t>Less:  Accumulated Depreciation on Rental Equipment</t>
  </si>
  <si>
    <t>Other Assets (net of amortization)</t>
  </si>
  <si>
    <t>Other Current Assets</t>
  </si>
  <si>
    <t>Accounts Receivable (net of allowance for doubtful accounts)</t>
  </si>
  <si>
    <t>Accounts Payable</t>
  </si>
  <si>
    <t>Other Current Liabilities</t>
  </si>
  <si>
    <t>Notes Payable (due in less than 1 year)</t>
  </si>
  <si>
    <t>Net Worth or Owner Equity</t>
  </si>
  <si>
    <t>Previous Fiscal Year</t>
  </si>
  <si>
    <t>Most Recently 
Completed Fiscal Year</t>
  </si>
  <si>
    <t>Other Income and Expenses</t>
  </si>
  <si>
    <t>Computer Expenses (software upgrades, services, etc.)</t>
  </si>
  <si>
    <t>Advertising, Promotion, Web and Selling Expenses</t>
  </si>
  <si>
    <t>Other Operating Expenses</t>
  </si>
  <si>
    <t>Payroll Expenses</t>
  </si>
  <si>
    <t>Direct Costs</t>
  </si>
  <si>
    <r>
      <t xml:space="preserve">Revenue </t>
    </r>
    <r>
      <rPr>
        <sz val="9"/>
        <color rgb="FF000000"/>
        <rFont val="Calibri"/>
        <family val="2"/>
        <scheme val="minor"/>
      </rPr>
      <t>Please round your figures to the nearest whole dollar</t>
    </r>
  </si>
  <si>
    <t>Last day of the fiscal year being reported (mm/dd/yy)</t>
  </si>
  <si>
    <t>Equipment/event rental</t>
  </si>
  <si>
    <r>
      <t xml:space="preserve">Retail firm with rental 
</t>
    </r>
    <r>
      <rPr>
        <sz val="9"/>
        <color theme="1"/>
        <rFont val="Calibri"/>
        <family val="2"/>
        <scheme val="minor"/>
      </rPr>
      <t>(hardware/lumberyard/party and event)</t>
    </r>
  </si>
  <si>
    <t xml:space="preserve">Please indicate the currency in which your financial data are reported: </t>
  </si>
  <si>
    <t>Please indicate which best describes your company type?
 (Choose only one)</t>
  </si>
  <si>
    <r>
      <rPr>
        <b/>
        <sz val="11"/>
        <color rgb="FF000000"/>
        <rFont val="Calibri"/>
        <family val="2"/>
        <scheme val="minor"/>
      </rPr>
      <t xml:space="preserve">E-mail completed </t>
    </r>
    <r>
      <rPr>
        <sz val="11"/>
        <color rgb="FF000000"/>
        <rFont val="Calibri"/>
        <family val="2"/>
        <scheme val="minor"/>
      </rPr>
      <t xml:space="preserve">Excel spreadsheet forms to gmanns@industryinsights.com </t>
    </r>
    <r>
      <rPr>
        <b/>
        <sz val="11"/>
        <color rgb="FF000000"/>
        <rFont val="Calibri"/>
        <family val="2"/>
        <scheme val="minor"/>
      </rPr>
      <t>OR</t>
    </r>
  </si>
  <si>
    <r>
      <rPr>
        <b/>
        <sz val="11"/>
        <color rgb="FF000000"/>
        <rFont val="Calibri"/>
        <family val="2"/>
        <scheme val="minor"/>
      </rPr>
      <t>Answer ALL questions.</t>
    </r>
    <r>
      <rPr>
        <sz val="11"/>
        <color rgb="FF000000"/>
        <rFont val="Calibri"/>
        <family val="2"/>
        <scheme val="minor"/>
      </rPr>
      <t xml:space="preserve"> Please refer to the instruction sheet, which provides help for selected line items.</t>
    </r>
  </si>
  <si>
    <r>
      <t xml:space="preserve">NOTE: </t>
    </r>
    <r>
      <rPr>
        <b/>
        <sz val="11"/>
        <color rgb="FF000000"/>
        <rFont val="Calibri"/>
        <family val="2"/>
        <scheme val="minor"/>
      </rPr>
      <t>A BLANK IS NOT A ZERO.</t>
    </r>
    <r>
      <rPr>
        <sz val="11"/>
        <color rgb="FF000000"/>
        <rFont val="Calibri"/>
        <family val="2"/>
        <scheme val="minor"/>
      </rPr>
      <t xml:space="preserve"> Enter a zero if an answer is zero. It is better to estimate than to leave a blank. Leave a blank if an estimate cannot be provided. You may round but do not truncate to 10s, 100s, 1,000s, etc.</t>
    </r>
  </si>
  <si>
    <r>
      <t xml:space="preserve">Answer ALL questions. Please refer to the instruction sheet, which provides help for selected line items.  </t>
    </r>
    <r>
      <rPr>
        <b/>
        <i/>
        <sz val="11"/>
        <color rgb="FF000000"/>
        <rFont val="Calibri"/>
        <family val="2"/>
        <scheme val="minor"/>
      </rPr>
      <t xml:space="preserve">NOTE: </t>
    </r>
    <r>
      <rPr>
        <sz val="11"/>
        <color rgb="FF000000"/>
        <rFont val="Calibri"/>
        <family val="2"/>
        <scheme val="minor"/>
      </rPr>
      <t>A BLANK IS NOT A ZERO. Enter a zero if an answer is zero. It is better to estimate than to leave a blank. Leave a blank if an estimate cannot be provided. You may round but do not truncate to 10s, 100s, 1,000s, etc.</t>
    </r>
  </si>
  <si>
    <t>12-1</t>
  </si>
  <si>
    <t>12-2</t>
  </si>
  <si>
    <t>2-1</t>
  </si>
  <si>
    <t>2-2</t>
  </si>
  <si>
    <t>2-3</t>
  </si>
  <si>
    <t>Start with your balance sheet and put each item that appears on your statement somewhere on Part 2 of the survey form. Enter all cash and bank account balances on line 1, accounts receivable from customers on line 2 and resale inventory on line 3. Then add up the rest of the items in the current assets section and put the total on line 4, Other Current Assets. Follow the same process for your fixed assets, liabilities, etc. Use these specific line instructions to help you decide where each item should go.</t>
  </si>
  <si>
    <t>Carefully review this listing of the items included in the expense categories. Enter all expenses from your income statement on this form where the nature of the expense seems appropriate. If you have items on your income statement that are not listed on the form (such as donations, subscriptions, dues or miscellaneous expenses), include their amounts on line 36, All Other Operating Expenses.</t>
  </si>
  <si>
    <r>
      <t xml:space="preserve">When every dollar on your balance sheet has been included somewhere on Part 2, you are almost done! Check to make sure the total net worth amount on line 25 matches the net worth on your balance sheet. Net worth also is sometimes referred to as owner’s equity, shareholder’s equity, or proprietor’s (or partner’s) capital depending on the company type. There may be a list of items in this section of your balance sheet (such as common stock, additional paid-in capital, retained earnings, current year net income, dividends, etc.). The net worth is the total of all the items in the equity section. If the total on the survey does not match the figure on your balance sheet, you probably have left an item off of the survey form or made a math error. You may wish to go back and recheck your figures. </t>
    </r>
    <r>
      <rPr>
        <b/>
        <sz val="10"/>
        <color rgb="FF000000"/>
        <rFont val="Calibri"/>
        <family val="2"/>
        <scheme val="minor"/>
      </rPr>
      <t>Also, line 16, Total Assets, must equal line 26, Total Liabilities and Net Worth.</t>
    </r>
  </si>
  <si>
    <t>Industry Insights, Inc., PO Box 4330, Dublin, OH  43016</t>
  </si>
  <si>
    <r>
      <rPr>
        <b/>
        <sz val="11"/>
        <color rgb="FF000000"/>
        <rFont val="Calibri"/>
        <family val="2"/>
        <scheme val="minor"/>
      </rPr>
      <t xml:space="preserve">Mail </t>
    </r>
    <r>
      <rPr>
        <sz val="11"/>
        <color rgb="FF000000"/>
        <rFont val="Calibri"/>
        <family val="2"/>
        <scheme val="minor"/>
      </rPr>
      <t>to Industry Insights, Inc. PO Box 4330, Dublin, OH  43016.</t>
    </r>
  </si>
  <si>
    <t>Financial Results for Your Firm</t>
  </si>
  <si>
    <t>Profitability</t>
  </si>
  <si>
    <t>Formula</t>
  </si>
  <si>
    <t>Calculation</t>
  </si>
  <si>
    <t>Result</t>
  </si>
  <si>
    <t>Direct Cost Percentage</t>
  </si>
  <si>
    <t>Total Revenue</t>
  </si>
  <si>
    <t>Gross Margin</t>
  </si>
  <si>
    <t>Gross Profit</t>
  </si>
  <si>
    <t xml:space="preserve">SG&amp;A Operating   </t>
  </si>
  <si>
    <t>Total Expenses - Direct Costs</t>
  </si>
  <si>
    <t>Expense Percentage</t>
  </si>
  <si>
    <t>Operating Profit Margin</t>
  </si>
  <si>
    <t>Operating Profit</t>
  </si>
  <si>
    <t>Net Profit Margin</t>
  </si>
  <si>
    <t>Profit Before Tax</t>
  </si>
  <si>
    <t>Owner's Discretionary Profit Margin</t>
  </si>
  <si>
    <t>Owner's Discretionary Profit</t>
  </si>
  <si>
    <t>Profit Before Taxes +</t>
  </si>
  <si>
    <t>Owner's Comp &amp; Benefits</t>
  </si>
  <si>
    <t>Productivity</t>
  </si>
  <si>
    <t>Total Revenue Per Employee,</t>
  </si>
  <si>
    <t>Including Owners</t>
  </si>
  <si>
    <t>No. of Employees Including Owners</t>
  </si>
  <si>
    <t>Staff Expense Per Employee,</t>
  </si>
  <si>
    <t>Staff Expense Excluding Owners</t>
  </si>
  <si>
    <t>Excluding Owners</t>
  </si>
  <si>
    <t>No. of Employees Excluding Owners</t>
  </si>
  <si>
    <t>Staff Expense Percentage,</t>
  </si>
  <si>
    <t>Rental Income to Rental Assets</t>
  </si>
  <si>
    <t>Rental Income</t>
  </si>
  <si>
    <t>Gross Rental Assets</t>
  </si>
  <si>
    <t>Gross Margin Return on Rental Assets</t>
  </si>
  <si>
    <t xml:space="preserve">Gross Profit </t>
  </si>
  <si>
    <t>Financial Position</t>
  </si>
  <si>
    <t>Total Revenue To Assets</t>
  </si>
  <si>
    <t>Total Assets</t>
  </si>
  <si>
    <t>Return on Assets</t>
  </si>
  <si>
    <t>Return on Investment</t>
  </si>
  <si>
    <t xml:space="preserve">Net Worth </t>
  </si>
  <si>
    <t>Debt to Worth</t>
  </si>
  <si>
    <t>Total Liabilities</t>
  </si>
  <si>
    <t>Current Ratio</t>
  </si>
  <si>
    <t>Quick Ratio</t>
  </si>
  <si>
    <t>Cash + Accounts Receivable</t>
  </si>
  <si>
    <t>Cash Flow</t>
  </si>
  <si>
    <t>Retail Inventory Turnover</t>
  </si>
  <si>
    <t xml:space="preserve">Cost of Merchandise or Goods Sold </t>
  </si>
  <si>
    <t>Retail Inventory</t>
  </si>
  <si>
    <t>Retail Inventory Turn Days</t>
  </si>
  <si>
    <t>Days</t>
  </si>
  <si>
    <t>Accounts Receivable Turnover</t>
  </si>
  <si>
    <t>Revenues Made on Credit</t>
  </si>
  <si>
    <t>Accounts Receivable</t>
  </si>
  <si>
    <t>Accounts Receivable Days</t>
  </si>
  <si>
    <t>Accounts Payable Turnover</t>
  </si>
  <si>
    <t>Accounts Payable Days</t>
  </si>
  <si>
    <t>Here is an abbreviated preview of your financial and operational results, based on your input. These numbers and more, along with comparisons to your peers, detailed guidelines to interpret and use the data, and suggestions about key areas in which management attention may be needed, are included in your online Company Performance Report that you will receive access to once the study is completed later this year.  Use the numbers below to give yourself a quick start on finding and plugging the financial leaks in your firm.</t>
  </si>
  <si>
    <t>This form can be completed online at:  https://www.iisecure.com/CODB/login.asp</t>
  </si>
  <si>
    <r>
      <t xml:space="preserve">Online submission at: </t>
    </r>
    <r>
      <rPr>
        <sz val="11"/>
        <color rgb="FF000000"/>
        <rFont val="Calibri"/>
        <family val="2"/>
        <scheme val="minor"/>
      </rPr>
      <t>https://www.iisecure.com/CODB/login.asp</t>
    </r>
    <r>
      <rPr>
        <b/>
        <sz val="11"/>
        <color rgb="FF000000"/>
        <rFont val="Calibri"/>
        <family val="2"/>
        <scheme val="minor"/>
      </rPr>
      <t xml:space="preserve">  OR</t>
    </r>
  </si>
  <si>
    <t>How do you submit the completed survey to Industry Insights?</t>
  </si>
  <si>
    <r>
      <rPr>
        <b/>
        <sz val="11"/>
        <color rgb="FF000000"/>
        <rFont val="Calibri"/>
        <family val="2"/>
        <scheme val="minor"/>
      </rPr>
      <t xml:space="preserve">Fax </t>
    </r>
    <r>
      <rPr>
        <sz val="11"/>
        <color rgb="FF000000"/>
        <rFont val="Calibri"/>
        <family val="2"/>
        <scheme val="minor"/>
      </rPr>
      <t xml:space="preserve">hard-copy of forms to Industry Insights, Inc. at 614-389-3816 </t>
    </r>
    <r>
      <rPr>
        <b/>
        <sz val="11"/>
        <color rgb="FF000000"/>
        <rFont val="Calibri"/>
        <family val="2"/>
        <scheme val="minor"/>
      </rPr>
      <t xml:space="preserve">OR </t>
    </r>
  </si>
  <si>
    <r>
      <t xml:space="preserve">Number of stores/entities for which you are reporting </t>
    </r>
    <r>
      <rPr>
        <sz val="9"/>
        <color rgb="FF000000"/>
        <rFont val="Calibri"/>
        <family val="2"/>
        <scheme val="minor"/>
      </rPr>
      <t>(If you have multiple stores/entities for which you do not have consolidated data, you may complete a survey for each store/entity.)</t>
    </r>
  </si>
  <si>
    <t>Setup and Delivery</t>
  </si>
  <si>
    <t>All Other</t>
  </si>
  <si>
    <t>Repair</t>
  </si>
  <si>
    <t>DIY Home Owner</t>
  </si>
  <si>
    <t>All Other Rental Revenue</t>
  </si>
  <si>
    <t>Cash, Check or C.O.D.</t>
  </si>
  <si>
    <t>Percentage of sales transactions that are…</t>
  </si>
  <si>
    <r>
      <t xml:space="preserve">Some firms show extremely large depreciation due to one-time “Section 179” write-offs for depreciation on new assets acquired during the year.  Please provide the amount of Section 179 depreciation included in the following income statement line items: 
</t>
    </r>
    <r>
      <rPr>
        <sz val="8"/>
        <color rgb="FF000000"/>
        <rFont val="Calibri"/>
        <family val="2"/>
        <scheme val="minor"/>
      </rPr>
      <t>(for U.S. firms only)  Enter zero if these items do not include Section 179 depreciation.</t>
    </r>
  </si>
  <si>
    <t>Setup and Delivery Labor Compensation</t>
  </si>
  <si>
    <r>
      <t xml:space="preserve">Total Revenue </t>
    </r>
    <r>
      <rPr>
        <sz val="11"/>
        <color rgb="FF000000"/>
        <rFont val="Calibri"/>
        <family val="2"/>
        <scheme val="minor"/>
      </rPr>
      <t>(add lines 1 through 9)</t>
    </r>
  </si>
  <si>
    <r>
      <t xml:space="preserve">Total Payroll Expenses </t>
    </r>
    <r>
      <rPr>
        <sz val="11"/>
        <color rgb="FF000000"/>
        <rFont val="Calibri"/>
        <family val="2"/>
        <scheme val="minor"/>
      </rPr>
      <t>(add lines 21 through 26)</t>
    </r>
  </si>
  <si>
    <r>
      <t xml:space="preserve">Total Expenses </t>
    </r>
    <r>
      <rPr>
        <sz val="11"/>
        <color rgb="FF000000"/>
        <rFont val="Calibri"/>
        <family val="2"/>
        <scheme val="minor"/>
      </rPr>
      <t>(add lines 20, 27 and 37)</t>
    </r>
  </si>
  <si>
    <r>
      <t xml:space="preserve">Net Operating Income </t>
    </r>
    <r>
      <rPr>
        <sz val="11"/>
        <color rgb="FF000000"/>
        <rFont val="Calibri"/>
        <family val="2"/>
        <scheme val="minor"/>
      </rPr>
      <t>(line 10 minus line 38)</t>
    </r>
  </si>
  <si>
    <t>Include all wages, salary and bonuses for any employee who hasn't been included in any other category.  Include both permanent and temporary employee costs.</t>
  </si>
  <si>
    <t xml:space="preserve">Line 25: All Other Compensation </t>
  </si>
  <si>
    <t xml:space="preserve">Include all wages, salary, commission and bonuses for permanent and temporary sales and administrative/office employees. </t>
  </si>
  <si>
    <t>Line 24: Sales and Administrative Employee Compensation</t>
  </si>
  <si>
    <t>Include all wages, salary and bonuses for employees who spend a majority of their time in the repair department/capacity. Include both permanent and temporary employee costs.</t>
  </si>
  <si>
    <t xml:space="preserve">Line 23: Repair Labor Compensation </t>
  </si>
  <si>
    <t>Include all wages, salary and bonuses for employees who spend a majority of their time delivering or setting up rental equipment at the client’s site. Include both permanent and temporary employee costs.</t>
  </si>
  <si>
    <t xml:space="preserve">Line 22: Setup and Delivery Labor Compensation </t>
  </si>
  <si>
    <t xml:space="preserve">Include all wages, salary and bonuses paid to owners, employment taxes and any fringe benefits (at cost). Please attempt to identify owner-related fringe benefits, such as medical, life or dental insurance, owners’ vehicle expenses and any other personal expenses paid on behalf of owners, so we can assess the total true compensation.  Include these items on line 21 instead of any other line on the survey. (Don’t include them twice by showing them here and somewhere else, like line 26, Benefits, Taxes and Other Employee Costs.) </t>
  </si>
  <si>
    <t xml:space="preserve">Line 21: Owner Compensation, Taxes and Benefits </t>
  </si>
  <si>
    <t xml:space="preserve">Line 14: Rental Repairs, Replacements, Breakage, Damage and Maintenance </t>
  </si>
  <si>
    <t xml:space="preserve">It is extremely important to include only rental equipment-related items on lines 11 through 19 so you can measure actual expenses and returns on rental investments. </t>
  </si>
  <si>
    <t xml:space="preserve">Start with your income statement and put each item that appears on your statement where most appropriate on Part 3 of the survey form. First, put all of your revenue items onto lines 1 through 9. Then find a place on the survey form to put each of the expenses that appear on your income statement. As you find a place for an expense, check it off or reference the line you have put it on. You probably will have many items from your financial statement going to a single line on the survey form. You may need to list several items on one line and come back later to add them all up. Use these specific line instructions to help you decide where each item should go. </t>
  </si>
  <si>
    <t xml:space="preserve">Include long-term deposits, intangible assets net of amortization, long-term notes receivable and any assets not included elsewhere. </t>
  </si>
  <si>
    <t xml:space="preserve">It is important to separate your accumulated depreciation between rental equipment (line 7) and non-rental equipment (line 13). If your financial statements do not have these breakdowns, ask your accountant for the information or allocate the total accumulated depreciation proportionate to the equipment costs. In other words, find out the percentage of the total fixed assets that are rental equipment (rental equipment divided by total fixed assets at cost). Then apply that percentage to your accumulated depreciation to estimate the portion that applies to the rental equipment and record the figure on line 7. Show the rest of the accumulated depreciation on line 13. </t>
  </si>
  <si>
    <t xml:space="preserve">It is extremely important to include rental equipment on line 6 and related accumulated depreciation on line 7 to facilitate measuring return on rental assets. If your financial statements do not have these breakdowns, ask your accountant for the information. </t>
  </si>
  <si>
    <r>
      <t xml:space="preserve">Question 9 </t>
    </r>
    <r>
      <rPr>
        <sz val="10"/>
        <color rgb="FF000000"/>
        <rFont val="Calibri"/>
        <family val="2"/>
        <scheme val="minor"/>
      </rPr>
      <t xml:space="preserve">asks for the amount of Section 179 depreciation that is included on your income statement. Section 179 is a one-time write-off of depreciation of new assets acquired during the year. Include </t>
    </r>
    <r>
      <rPr>
        <u/>
        <sz val="10"/>
        <color rgb="FF000000"/>
        <rFont val="Calibri"/>
        <family val="2"/>
        <scheme val="minor"/>
      </rPr>
      <t xml:space="preserve">ONLY </t>
    </r>
    <r>
      <rPr>
        <sz val="10"/>
        <color rgb="FF000000"/>
        <rFont val="Calibri"/>
        <family val="2"/>
        <scheme val="minor"/>
      </rPr>
      <t xml:space="preserve">Section 179 depreciation for the current year. If you know the total amount of Section 179 depreciation but not the breakdown between rental and other equipment, either check with your accountant or you may estimate the amount that applies to each category. </t>
    </r>
  </si>
  <si>
    <t>All Other Operating Expenses (include all other operating expenses not included elsewhere)</t>
  </si>
  <si>
    <t>Other Depreciation (Non-Rental equipment)</t>
  </si>
  <si>
    <t>Occupancy (include mortgage interest and real estate taxes)</t>
  </si>
  <si>
    <t>Benefits, Taxes and Other Employee Costs (include workers’ comp. and health and life insurance)</t>
  </si>
  <si>
    <t>All Other Employee Compensation</t>
  </si>
  <si>
    <t>Sales and Administrative Employee Compensation</t>
  </si>
  <si>
    <t>Repair Labor Compensation</t>
  </si>
  <si>
    <r>
      <t xml:space="preserve">Total Direct Costs </t>
    </r>
    <r>
      <rPr>
        <sz val="11"/>
        <color rgb="FF000000"/>
        <rFont val="Calibri"/>
        <family val="2"/>
        <scheme val="minor"/>
      </rPr>
      <t>(add lines 11 through 19)</t>
    </r>
  </si>
  <si>
    <t>Equipment for Resale (new equipment)</t>
  </si>
  <si>
    <t>Merchandise for Resale (include gasoline, merchandise, and accessory revenue)</t>
  </si>
  <si>
    <t>Long-term Liabilities (due in more than 1 year)</t>
  </si>
  <si>
    <t>Less: Accumulated Depreciation on Non-rental Equipment</t>
  </si>
  <si>
    <t xml:space="preserve">Income Statement Line 11:  </t>
  </si>
  <si>
    <t>%</t>
  </si>
  <si>
    <t>All Other Non-Rental Revenue Sources</t>
  </si>
  <si>
    <t>Sources of Retail or Non-Rental Revenue
(report as a percentage of total retail/non-rental revenue)</t>
  </si>
  <si>
    <t>Rental Equip. Type</t>
  </si>
  <si>
    <t>Sources of Rental Revenue 
(report as a percentage of total rental revenue)</t>
  </si>
  <si>
    <t>Hrs.</t>
  </si>
  <si>
    <t>Total Hours Paid</t>
  </si>
  <si>
    <t>Employee hours paid during the period reported</t>
  </si>
  <si>
    <r>
      <t xml:space="preserve">NOTE: </t>
    </r>
    <r>
      <rPr>
        <b/>
        <sz val="11"/>
        <color rgb="FF000000"/>
        <rFont val="Calibri"/>
        <family val="2"/>
        <scheme val="minor"/>
      </rPr>
      <t>A BLANK ANSWER IS NOT A ZERO.</t>
    </r>
    <r>
      <rPr>
        <sz val="11"/>
        <color rgb="FF000000"/>
        <rFont val="Calibri"/>
        <family val="2"/>
        <scheme val="minor"/>
      </rPr>
      <t xml:space="preserve"> Enter a zero if an answer is zero. Leave a blank </t>
    </r>
    <r>
      <rPr>
        <b/>
        <sz val="11"/>
        <color rgb="FF000000"/>
        <rFont val="Calibri"/>
        <family val="2"/>
        <scheme val="minor"/>
      </rPr>
      <t>only</t>
    </r>
    <r>
      <rPr>
        <sz val="11"/>
        <color rgb="FF000000"/>
        <rFont val="Calibri"/>
        <family val="2"/>
        <scheme val="minor"/>
      </rPr>
      <t xml:space="preserve"> if an estimate cannot be provided.  For detailed line-by-line instructions, please refer to the included survey instructions.</t>
    </r>
  </si>
  <si>
    <t>Send my copy of the study to: (Please write legibly or attach your business card.  Reports will be distributed only to this individual.)</t>
  </si>
  <si>
    <r>
      <t xml:space="preserve">Upon receipt, all survey responses are assigned a confidential code number by Industry Insights, and any name or company identification is removed. Survey processing is then conducted on an absolutely anonymous basis. </t>
    </r>
    <r>
      <rPr>
        <b/>
        <u/>
        <sz val="11"/>
        <rFont val="Calibri"/>
        <family val="2"/>
        <scheme val="minor"/>
      </rPr>
      <t>No ARA staff member nor any company or individual inside or outside the industry or anyone else other than a select few Industry Insights associates will ever see any individual firm’s confidential information.</t>
    </r>
  </si>
  <si>
    <t>To complete the survey form, you will need:</t>
  </si>
  <si>
    <t>You will use your balance sheet for Part 2 and your income statement (sometimes called the profit and loss statement or P&amp;L) to complete Part 3.</t>
  </si>
  <si>
    <t>If possible, use figures that have been adjusted by your accountant for depreciation and other year-end adjustments and corrections.  While full-year data is required, you do not need to wait for audited/adjusted results from your accountant.</t>
  </si>
  <si>
    <t>Feel free to estimate if necessary. It is better to make an educated guess than to leave blanks. However, if items are simply not available or not applicable, please leave blank.</t>
  </si>
  <si>
    <t>Start by looking at your financial statements and finding a place to put each item from the statements onto the survey form.</t>
  </si>
  <si>
    <t>Once you have entered an item on the survey, put a check mark by it or, better yet, write the line number from the survey form where you entered the amount.</t>
  </si>
  <si>
    <t>When every dollar on your financial statement has been included somewhere on the survey, you are almost done! You just need to check your totals to make sure you have included everything.</t>
  </si>
  <si>
    <t xml:space="preserve">If you need help or have questions, contact Greg Manns of Industry Insights at (614) 389-2100 extension 108 or gmanns@industryinsights.com 
</t>
  </si>
  <si>
    <t>sValue</t>
  </si>
  <si>
    <t>Value</t>
  </si>
  <si>
    <t>DO NOT MODIFY ANY CELLS IN 
COLUMN A OR COLUMN B</t>
  </si>
  <si>
    <t>2017 Cost of Doing Business Survey</t>
  </si>
  <si>
    <t>PARTICIPATION DEADLINE:  May 12, 2017</t>
  </si>
  <si>
    <t>questions, so be sure to include your contact information.</t>
  </si>
  <si>
    <t>2017 Cost of Doing Business Survey Overview</t>
  </si>
  <si>
    <t xml:space="preserve">The 2017 ARA Cost of Doing Business Survey is based on a strictly confidential questionnaire conducted of American Rental Association (ARA) members by Industry Insights, an objective outside firm that has specialized in such studies for many industries since 1980. </t>
  </si>
  <si>
    <t>Financial statements for your most recently completed fiscal year. Enter figures from your completed year that ended nearest to Dec. 31, 2016.</t>
  </si>
  <si>
    <t>How to Participate</t>
  </si>
  <si>
    <t>2017 Cost of Doing Business Survey Instructions</t>
  </si>
  <si>
    <t>Complete and submit your form via the online survey portal or return your completed PDF or Excel form.</t>
  </si>
  <si>
    <t>If you have any difficulties or you just do not have time to complete the financial sections of the form, simply answer the</t>
  </si>
  <si>
    <r>
      <t xml:space="preserve">questions in Part 1, attach your balance sheet and income statement, and we will do the rest. </t>
    </r>
    <r>
      <rPr>
        <u/>
        <sz val="11"/>
        <color theme="1"/>
        <rFont val="Calibri"/>
        <family val="2"/>
        <scheme val="minor"/>
      </rPr>
      <t>We may need to call you with</t>
    </r>
  </si>
  <si>
    <r>
      <t>1.</t>
    </r>
    <r>
      <rPr>
        <sz val="11"/>
        <color theme="0"/>
        <rFont val="Calibri"/>
        <family val="2"/>
        <scheme val="minor"/>
      </rPr>
      <t>'</t>
    </r>
  </si>
  <si>
    <r>
      <t>2.</t>
    </r>
    <r>
      <rPr>
        <sz val="11"/>
        <color theme="0"/>
        <rFont val="Calibri"/>
        <family val="2"/>
        <scheme val="minor"/>
      </rPr>
      <t>'</t>
    </r>
  </si>
  <si>
    <r>
      <t xml:space="preserve">A </t>
    </r>
    <r>
      <rPr>
        <b/>
        <sz val="11"/>
        <color rgb="FF000000"/>
        <rFont val="Calibri"/>
        <family val="2"/>
        <scheme val="minor"/>
      </rPr>
      <t>FREE</t>
    </r>
    <r>
      <rPr>
        <sz val="11"/>
        <color rgb="FF000000"/>
        <rFont val="Calibri"/>
        <family val="2"/>
        <scheme val="minor"/>
      </rPr>
      <t xml:space="preserve"> personalized Company Performance Report (CPR), which compares your firm with similar participating firms - a $200 value.</t>
    </r>
  </si>
  <si>
    <r>
      <t xml:space="preserve">A </t>
    </r>
    <r>
      <rPr>
        <b/>
        <sz val="11"/>
        <color rgb="FF000000"/>
        <rFont val="Calibri"/>
        <family val="2"/>
        <scheme val="minor"/>
      </rPr>
      <t>FREE</t>
    </r>
    <r>
      <rPr>
        <sz val="11"/>
        <color rgb="FF000000"/>
        <rFont val="Calibri"/>
        <family val="2"/>
        <scheme val="minor"/>
      </rPr>
      <t xml:space="preserve"> 2017 ARA Cost of Doing Business Report - a $350 value.</t>
    </r>
  </si>
  <si>
    <t>A chance to win $500.</t>
  </si>
  <si>
    <t>Credit or Debit Cards</t>
  </si>
  <si>
    <t>House Credit/Company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</si>
</sst>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164" formatCode="&quot;$&quot;#,##0"/>
    <numFmt numFmtId="165" formatCode="0.0&quot;%&quot;"/>
    <numFmt numFmtId="166" formatCode="0.0%"/>
    <numFmt numFmtId="167" formatCode="#,##0.0_);\(#,##0.0\)"/>
    <numFmt numFmtId="168" formatCode="0.00_);\(0.00\)"/>
    <numFmt numFmtId="169" formatCode="0_);\(0\)"/>
    <numFmt numFmtId="170" formatCode="0.0"/>
    <numFmt numFmtId="171" formatCode="#,##0.0"/>
  </numFmts>
  <fonts count="46" x14ac:knownFonts="1">
    <font>
      <sz val="11"/>
      <color theme="1"/>
      <name val="Calibri"/>
      <family val="2"/>
      <scheme val="minor"/>
    </font>
    <font>
      <sz val="11"/>
      <color theme="0"/>
      <name val="Calibri"/>
      <family val="2"/>
      <scheme val="minor"/>
    </font>
    <font>
      <b/>
      <sz val="11.5"/>
      <color rgb="FF000000"/>
      <name val="Calibri"/>
      <family val="2"/>
      <scheme val="minor"/>
    </font>
    <font>
      <sz val="10"/>
      <color rgb="FF000000"/>
      <name val="Calibri"/>
      <family val="2"/>
      <scheme val="minor"/>
    </font>
    <font>
      <b/>
      <i/>
      <sz val="10"/>
      <color rgb="FF000000"/>
      <name val="Calibri"/>
      <family val="2"/>
      <scheme val="minor"/>
    </font>
    <font>
      <b/>
      <sz val="10"/>
      <color rgb="FF000000"/>
      <name val="Calibri"/>
      <family val="2"/>
      <scheme val="minor"/>
    </font>
    <font>
      <u/>
      <sz val="10"/>
      <color rgb="FF000000"/>
      <name val="Calibri"/>
      <family val="2"/>
      <scheme val="minor"/>
    </font>
    <font>
      <b/>
      <sz val="16"/>
      <color rgb="FF000000"/>
      <name val="Calibri"/>
      <family val="2"/>
      <scheme val="minor"/>
    </font>
    <font>
      <sz val="12"/>
      <color rgb="FF000000"/>
      <name val="Calibri"/>
      <family val="2"/>
      <scheme val="minor"/>
    </font>
    <font>
      <sz val="8"/>
      <color rgb="FF000000"/>
      <name val="Calibri"/>
      <family val="2"/>
      <scheme val="minor"/>
    </font>
    <font>
      <sz val="11"/>
      <color rgb="FF000000"/>
      <name val="Calibri"/>
      <family val="2"/>
      <scheme val="minor"/>
    </font>
    <font>
      <b/>
      <sz val="11"/>
      <color rgb="FF000000"/>
      <name val="Calibri"/>
      <family val="2"/>
      <scheme val="minor"/>
    </font>
    <font>
      <b/>
      <sz val="10"/>
      <color indexed="9"/>
      <name val="Arial"/>
      <family val="2"/>
    </font>
    <font>
      <b/>
      <i/>
      <sz val="11"/>
      <color rgb="FF000000"/>
      <name val="Calibri"/>
      <family val="2"/>
      <scheme val="minor"/>
    </font>
    <font>
      <b/>
      <sz val="12"/>
      <color indexed="9"/>
      <name val="Calibri"/>
      <family val="2"/>
      <scheme val="minor"/>
    </font>
    <font>
      <sz val="10"/>
      <name val="Calibri"/>
      <family val="2"/>
      <scheme val="minor"/>
    </font>
    <font>
      <b/>
      <sz val="10"/>
      <name val="Calibri"/>
      <family val="2"/>
      <scheme val="minor"/>
    </font>
    <font>
      <b/>
      <sz val="12"/>
      <color theme="0"/>
      <name val="Calibri"/>
      <family val="2"/>
      <scheme val="minor"/>
    </font>
    <font>
      <sz val="9"/>
      <color indexed="81"/>
      <name val="Tahoma"/>
      <family val="2"/>
    </font>
    <font>
      <b/>
      <sz val="9"/>
      <color indexed="81"/>
      <name val="Tahoma"/>
      <family val="2"/>
    </font>
    <font>
      <b/>
      <sz val="11"/>
      <color theme="1"/>
      <name val="Calibri"/>
      <family val="2"/>
      <scheme val="minor"/>
    </font>
    <font>
      <sz val="9"/>
      <color rgb="FF000000"/>
      <name val="Calibri"/>
      <family val="2"/>
      <scheme val="minor"/>
    </font>
    <font>
      <b/>
      <sz val="8"/>
      <color theme="1"/>
      <name val="Calibri"/>
      <family val="2"/>
      <scheme val="minor"/>
    </font>
    <font>
      <sz val="6"/>
      <color theme="1"/>
      <name val="Calibri"/>
      <family val="2"/>
      <scheme val="minor"/>
    </font>
    <font>
      <sz val="9"/>
      <color theme="1"/>
      <name val="Calibri"/>
      <family val="2"/>
      <scheme val="minor"/>
    </font>
    <font>
      <sz val="7"/>
      <color theme="1"/>
      <name val="Calibri"/>
      <family val="2"/>
      <scheme val="minor"/>
    </font>
    <font>
      <sz val="7"/>
      <color rgb="FF000000"/>
      <name val="Calibri"/>
      <family val="2"/>
      <scheme val="minor"/>
    </font>
    <font>
      <b/>
      <sz val="7"/>
      <color rgb="FF000000"/>
      <name val="Calibri"/>
      <family val="2"/>
      <scheme val="minor"/>
    </font>
    <font>
      <sz val="7"/>
      <name val="Calibri"/>
      <family val="2"/>
      <scheme val="minor"/>
    </font>
    <font>
      <b/>
      <u/>
      <sz val="11"/>
      <color theme="1"/>
      <name val="Calibri"/>
      <family val="2"/>
      <scheme val="minor"/>
    </font>
    <font>
      <sz val="10"/>
      <color theme="1"/>
      <name val="Calibri"/>
      <family val="2"/>
      <scheme val="minor"/>
    </font>
    <font>
      <b/>
      <sz val="14"/>
      <name val="Calibri"/>
      <family val="2"/>
      <scheme val="minor"/>
    </font>
    <font>
      <sz val="8"/>
      <name val="Calibri"/>
      <family val="2"/>
      <scheme val="minor"/>
    </font>
    <font>
      <sz val="9"/>
      <name val="Calibri"/>
      <family val="2"/>
      <scheme val="minor"/>
    </font>
    <font>
      <u/>
      <sz val="9"/>
      <name val="Calibri"/>
      <family val="2"/>
      <scheme val="minor"/>
    </font>
    <font>
      <b/>
      <sz val="12"/>
      <color rgb="FF0070C0"/>
      <name val="Calibri"/>
      <family val="2"/>
      <scheme val="minor"/>
    </font>
    <font>
      <b/>
      <sz val="14"/>
      <color rgb="FF0070C0"/>
      <name val="Calibri"/>
      <family val="2"/>
      <scheme val="minor"/>
    </font>
    <font>
      <b/>
      <sz val="10"/>
      <color indexed="9"/>
      <name val="Calibri"/>
      <family val="2"/>
      <scheme val="minor"/>
    </font>
    <font>
      <sz val="11"/>
      <name val="Calibri"/>
      <family val="2"/>
      <scheme val="minor"/>
    </font>
    <font>
      <b/>
      <u/>
      <sz val="11"/>
      <name val="Calibri"/>
      <family val="2"/>
      <scheme val="minor"/>
    </font>
    <font>
      <u/>
      <sz val="11"/>
      <color theme="10"/>
      <name val="Calibri"/>
      <family val="2"/>
      <scheme val="minor"/>
    </font>
    <font>
      <b/>
      <u/>
      <sz val="14"/>
      <color theme="3"/>
      <name val="Calibri"/>
      <family val="2"/>
      <scheme val="minor"/>
    </font>
    <font>
      <b/>
      <sz val="11"/>
      <color rgb="FFFF0000"/>
      <name val="Calibri"/>
      <family val="2"/>
      <scheme val="minor"/>
    </font>
    <font>
      <b/>
      <sz val="8"/>
      <color rgb="FFFF0000"/>
      <name val="Calibri"/>
      <family val="2"/>
      <scheme val="minor"/>
    </font>
    <font>
      <b/>
      <sz val="12"/>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00529B"/>
        <bgColor indexed="64"/>
      </patternFill>
    </fill>
    <fill>
      <patternFill patternType="solid">
        <fgColor theme="1" tint="4.9989318521683403E-2"/>
        <bgColor indexed="64"/>
      </patternFill>
    </fill>
    <fill>
      <patternFill patternType="solid">
        <fgColor rgb="FFEDF7F9"/>
        <bgColor indexed="64"/>
      </patternFill>
    </fill>
    <fill>
      <patternFill patternType="solid">
        <fgColor theme="1" tint="0.34998626667073579"/>
        <bgColor indexed="64"/>
      </patternFill>
    </fill>
    <fill>
      <patternFill patternType="solid">
        <fgColor rgb="FFFFFFCC"/>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bottom style="medium">
        <color theme="1" tint="0.499984740745262"/>
      </bottom>
      <diagonal/>
    </border>
    <border>
      <left/>
      <right/>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0" fillId="0" borderId="0" applyNumberFormat="0" applyFill="0" applyBorder="0" applyAlignment="0" applyProtection="0"/>
  </cellStyleXfs>
  <cellXfs count="336">
    <xf numFmtId="0" fontId="0" fillId="0" borderId="0" xfId="0"/>
    <xf numFmtId="0" fontId="0" fillId="0" borderId="0" xfId="0" applyFont="1"/>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indent="1"/>
    </xf>
    <xf numFmtId="0" fontId="0" fillId="0" borderId="0" xfId="0" applyFont="1" applyAlignment="1">
      <alignment horizontal="left" vertical="top" wrapText="1"/>
    </xf>
    <xf numFmtId="0" fontId="0" fillId="0" borderId="0" xfId="0" applyFont="1" applyAlignment="1">
      <alignment horizontal="left" vertical="top"/>
    </xf>
    <xf numFmtId="0" fontId="15" fillId="0" borderId="0" xfId="0" applyFont="1"/>
    <xf numFmtId="0" fontId="15" fillId="0" borderId="0" xfId="0" applyFont="1" applyAlignment="1">
      <alignment vertical="top" wrapText="1"/>
    </xf>
    <xf numFmtId="0" fontId="0" fillId="0" borderId="0" xfId="0" applyFont="1" applyAlignment="1">
      <alignment vertical="center"/>
    </xf>
    <xf numFmtId="0" fontId="3"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0" xfId="0" applyFont="1" applyFill="1" applyAlignment="1" applyProtection="1">
      <alignment horizontal="left" vertical="top"/>
    </xf>
    <xf numFmtId="0" fontId="0" fillId="0" borderId="0" xfId="0" applyFont="1" applyProtection="1"/>
    <xf numFmtId="0" fontId="7" fillId="0" borderId="0" xfId="0" applyFont="1" applyAlignment="1" applyProtection="1">
      <alignment horizontal="centerContinuous" vertical="center"/>
    </xf>
    <xf numFmtId="0" fontId="0" fillId="0" borderId="0" xfId="0" applyFont="1" applyAlignment="1" applyProtection="1">
      <alignment horizontal="centerContinuous" vertical="center"/>
    </xf>
    <xf numFmtId="0" fontId="0" fillId="0" borderId="0" xfId="0" applyFont="1" applyFill="1" applyAlignment="1" applyProtection="1">
      <alignment horizontal="left" vertical="center"/>
    </xf>
    <xf numFmtId="0" fontId="0" fillId="0" borderId="0" xfId="0" applyFont="1" applyAlignment="1" applyProtection="1">
      <alignment horizontal="left"/>
    </xf>
    <xf numFmtId="0" fontId="5" fillId="0" borderId="0" xfId="0" applyFont="1" applyAlignment="1" applyProtection="1">
      <alignment horizontal="left" vertical="top" wrapText="1"/>
    </xf>
    <xf numFmtId="0" fontId="2" fillId="0" borderId="0" xfId="0" applyFont="1" applyAlignment="1" applyProtection="1">
      <alignment horizontal="left" vertical="top" wrapText="1"/>
    </xf>
    <xf numFmtId="0" fontId="11" fillId="0" borderId="0" xfId="0" applyFont="1" applyAlignment="1" applyProtection="1">
      <alignment horizontal="left" vertical="top"/>
    </xf>
    <xf numFmtId="0" fontId="15" fillId="0" borderId="0" xfId="0" applyFont="1" applyAlignment="1" applyProtection="1">
      <alignment horizontal="right" vertical="top"/>
    </xf>
    <xf numFmtId="0" fontId="10" fillId="0" borderId="0" xfId="0" applyFont="1" applyAlignment="1" applyProtection="1">
      <alignment vertical="top"/>
    </xf>
    <xf numFmtId="0" fontId="3" fillId="0" borderId="0" xfId="0" applyFont="1" applyAlignment="1" applyProtection="1">
      <alignment horizontal="left" vertical="top" wrapText="1" indent="1"/>
    </xf>
    <xf numFmtId="0" fontId="11" fillId="0" borderId="0" xfId="0" applyFont="1" applyAlignment="1" applyProtection="1">
      <alignment horizontal="left" vertical="top" indent="5"/>
    </xf>
    <xf numFmtId="0" fontId="10" fillId="0" borderId="0" xfId="0" applyFont="1" applyAlignment="1" applyProtection="1">
      <alignment horizontal="left" vertical="top" indent="5"/>
    </xf>
    <xf numFmtId="0" fontId="10" fillId="0" borderId="0" xfId="0" applyFont="1" applyAlignment="1" applyProtection="1">
      <alignment horizontal="left" vertical="top"/>
    </xf>
    <xf numFmtId="0" fontId="0" fillId="0" borderId="0" xfId="0" applyFont="1" applyFill="1" applyProtection="1"/>
    <xf numFmtId="0" fontId="8" fillId="0" borderId="0" xfId="0" applyFont="1" applyAlignment="1" applyProtection="1">
      <alignment horizontal="left" vertical="top"/>
    </xf>
    <xf numFmtId="0" fontId="10" fillId="0" borderId="0" xfId="0" applyFont="1" applyAlignment="1" applyProtection="1">
      <alignment horizontal="left" vertical="top" wrapText="1" indent="1"/>
    </xf>
    <xf numFmtId="0" fontId="11" fillId="0" borderId="0"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0" fillId="0" borderId="0" xfId="0" applyFont="1" applyBorder="1" applyProtection="1"/>
    <xf numFmtId="0" fontId="10" fillId="0" borderId="5" xfId="0" applyFont="1" applyBorder="1" applyAlignment="1" applyProtection="1">
      <alignment vertical="top" wrapText="1"/>
    </xf>
    <xf numFmtId="0" fontId="10" fillId="0" borderId="0" xfId="0" applyFont="1" applyFill="1" applyBorder="1" applyAlignment="1" applyProtection="1">
      <alignment vertical="top" wrapText="1"/>
    </xf>
    <xf numFmtId="0" fontId="10" fillId="0" borderId="0" xfId="0" applyFont="1" applyBorder="1" applyAlignment="1" applyProtection="1">
      <alignment horizontal="left" vertical="top" wrapText="1" indent="1"/>
    </xf>
    <xf numFmtId="0" fontId="0" fillId="0" borderId="0" xfId="0" applyFont="1" applyBorder="1" applyAlignment="1" applyProtection="1">
      <alignment vertical="top" wrapText="1"/>
    </xf>
    <xf numFmtId="0" fontId="0" fillId="0" borderId="0" xfId="0" applyFont="1" applyFill="1" applyBorder="1" applyAlignment="1" applyProtection="1">
      <alignment vertical="top" wrapText="1"/>
    </xf>
    <xf numFmtId="0" fontId="10" fillId="0" borderId="5" xfId="0" applyFont="1" applyBorder="1" applyAlignment="1" applyProtection="1">
      <alignment vertical="top"/>
    </xf>
    <xf numFmtId="0" fontId="10" fillId="0" borderId="0" xfId="0" applyFont="1" applyBorder="1" applyAlignment="1" applyProtection="1">
      <alignment vertical="top" wrapText="1"/>
    </xf>
    <xf numFmtId="0" fontId="10" fillId="0" borderId="7" xfId="0" applyFont="1" applyBorder="1" applyAlignment="1" applyProtection="1">
      <alignment horizontal="left" vertical="top" wrapText="1"/>
    </xf>
    <xf numFmtId="0" fontId="10" fillId="0" borderId="8" xfId="0" applyFont="1" applyBorder="1" applyAlignment="1" applyProtection="1">
      <alignment vertical="top"/>
    </xf>
    <xf numFmtId="0" fontId="0" fillId="0" borderId="0" xfId="0" applyFont="1" applyBorder="1" applyAlignment="1" applyProtection="1">
      <alignment horizontal="left" vertical="top" wrapText="1"/>
    </xf>
    <xf numFmtId="0" fontId="10" fillId="0" borderId="5" xfId="0" applyFont="1" applyBorder="1" applyAlignment="1" applyProtection="1">
      <alignment horizontal="right" vertical="top"/>
    </xf>
    <xf numFmtId="0" fontId="0" fillId="0" borderId="0" xfId="0" applyFont="1" applyAlignment="1" applyProtection="1">
      <alignment horizontal="left" vertical="top" wrapText="1"/>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Alignment="1" applyProtection="1">
      <alignment horizontal="left" vertical="center" wrapText="1"/>
    </xf>
    <xf numFmtId="0" fontId="10"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Font="1" applyAlignment="1" applyProtection="1">
      <alignment vertical="center"/>
    </xf>
    <xf numFmtId="0" fontId="11" fillId="0" borderId="0" xfId="0" applyFont="1" applyBorder="1" applyAlignment="1" applyProtection="1">
      <alignment vertical="center"/>
    </xf>
    <xf numFmtId="0" fontId="0" fillId="0" borderId="0" xfId="0" applyFont="1" applyBorder="1" applyAlignment="1" applyProtection="1">
      <alignment horizontal="left" vertical="center"/>
    </xf>
    <xf numFmtId="0" fontId="11" fillId="0" borderId="12" xfId="0" applyFont="1" applyBorder="1" applyAlignment="1" applyProtection="1">
      <alignment vertical="center"/>
    </xf>
    <xf numFmtId="0" fontId="11" fillId="0" borderId="13" xfId="0" applyFont="1" applyBorder="1" applyAlignment="1" applyProtection="1">
      <alignment vertical="center"/>
    </xf>
    <xf numFmtId="0" fontId="0" fillId="0" borderId="13" xfId="0" applyFont="1" applyBorder="1" applyAlignment="1" applyProtection="1">
      <alignment horizontal="left" vertical="center"/>
    </xf>
    <xf numFmtId="0" fontId="0" fillId="0" borderId="14"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vertical="center"/>
    </xf>
    <xf numFmtId="0" fontId="0" fillId="0" borderId="13" xfId="0" applyFont="1" applyBorder="1" applyAlignment="1" applyProtection="1">
      <alignment vertical="center"/>
    </xf>
    <xf numFmtId="0" fontId="0" fillId="0" borderId="0" xfId="0" applyFont="1" applyFill="1" applyAlignment="1" applyProtection="1">
      <alignment vertical="center"/>
    </xf>
    <xf numFmtId="0" fontId="11" fillId="0" borderId="5" xfId="0" applyFont="1" applyBorder="1" applyAlignment="1" applyProtection="1">
      <alignment vertical="center"/>
    </xf>
    <xf numFmtId="0" fontId="10" fillId="0" borderId="5" xfId="0" applyFont="1" applyBorder="1" applyAlignment="1" applyProtection="1">
      <alignment vertical="center"/>
    </xf>
    <xf numFmtId="0" fontId="0" fillId="0" borderId="5" xfId="0" applyFont="1" applyBorder="1" applyAlignment="1" applyProtection="1">
      <alignment horizontal="left" vertical="center"/>
    </xf>
    <xf numFmtId="0" fontId="11" fillId="0" borderId="8" xfId="0" applyFont="1" applyBorder="1" applyAlignment="1" applyProtection="1">
      <alignment vertical="center"/>
    </xf>
    <xf numFmtId="0" fontId="10" fillId="0" borderId="13" xfId="0" applyFont="1" applyBorder="1" applyAlignment="1" applyProtection="1">
      <alignment horizontal="left" vertical="center"/>
    </xf>
    <xf numFmtId="0" fontId="22" fillId="0" borderId="8" xfId="0" applyFont="1" applyBorder="1" applyAlignment="1" applyProtection="1">
      <alignment horizontal="center"/>
    </xf>
    <xf numFmtId="0" fontId="20" fillId="0" borderId="8" xfId="0" applyFont="1" applyBorder="1" applyAlignment="1" applyProtection="1">
      <alignment horizontal="left" vertical="center"/>
    </xf>
    <xf numFmtId="0" fontId="0" fillId="0" borderId="0" xfId="0" applyFont="1" applyFill="1" applyBorder="1" applyAlignment="1" applyProtection="1">
      <alignment horizontal="left" vertical="center"/>
    </xf>
    <xf numFmtId="164" fontId="0" fillId="0" borderId="13" xfId="0" applyNumberFormat="1" applyFont="1" applyFill="1" applyBorder="1" applyAlignment="1" applyProtection="1">
      <alignment vertical="center"/>
    </xf>
    <xf numFmtId="0" fontId="10" fillId="0" borderId="0" xfId="0" applyFont="1" applyBorder="1" applyAlignment="1" applyProtection="1">
      <alignment horizontal="right" vertical="top"/>
    </xf>
    <xf numFmtId="0" fontId="0" fillId="0" borderId="8" xfId="0" applyFont="1" applyBorder="1" applyAlignment="1" applyProtection="1">
      <alignment vertical="center"/>
    </xf>
    <xf numFmtId="0" fontId="0" fillId="0" borderId="0" xfId="0" applyFont="1" applyBorder="1" applyAlignment="1" applyProtection="1">
      <alignment vertical="top"/>
    </xf>
    <xf numFmtId="0" fontId="10" fillId="0" borderId="5" xfId="0" applyFont="1" applyBorder="1" applyAlignment="1" applyProtection="1">
      <alignment horizontal="right" indent="1"/>
    </xf>
    <xf numFmtId="0" fontId="0" fillId="0" borderId="0" xfId="0" applyFont="1" applyBorder="1" applyAlignment="1" applyProtection="1">
      <alignment horizontal="right" indent="1"/>
    </xf>
    <xf numFmtId="0" fontId="25" fillId="0" borderId="0" xfId="0" applyFont="1" applyAlignment="1" applyProtection="1">
      <alignment horizontal="left" vertical="top"/>
    </xf>
    <xf numFmtId="0" fontId="28" fillId="0" borderId="0" xfId="0" applyFont="1" applyAlignment="1" applyProtection="1">
      <alignment horizontal="left" vertical="top"/>
    </xf>
    <xf numFmtId="0" fontId="26" fillId="0" borderId="0" xfId="0" applyFont="1" applyAlignment="1" applyProtection="1">
      <alignment horizontal="left" vertical="top"/>
    </xf>
    <xf numFmtId="0" fontId="25" fillId="0" borderId="6" xfId="0" applyFont="1" applyBorder="1" applyAlignment="1" applyProtection="1">
      <alignment horizontal="left" vertical="top" wrapText="1"/>
    </xf>
    <xf numFmtId="0" fontId="25" fillId="0" borderId="9" xfId="0" applyFont="1" applyBorder="1" applyAlignment="1" applyProtection="1">
      <alignment horizontal="left" vertical="top"/>
    </xf>
    <xf numFmtId="0" fontId="26" fillId="0" borderId="14" xfId="0" applyFont="1" applyBorder="1" applyAlignment="1" applyProtection="1">
      <alignment horizontal="left" vertical="top" wrapText="1"/>
    </xf>
    <xf numFmtId="9" fontId="26" fillId="0" borderId="14" xfId="0" applyNumberFormat="1" applyFont="1" applyBorder="1" applyAlignment="1" applyProtection="1">
      <alignment horizontal="left" vertical="top" wrapText="1"/>
    </xf>
    <xf numFmtId="0" fontId="25" fillId="0" borderId="0" xfId="0" applyFont="1" applyBorder="1" applyAlignment="1" applyProtection="1">
      <alignment horizontal="left" vertical="top"/>
    </xf>
    <xf numFmtId="0" fontId="25" fillId="0" borderId="14" xfId="0" applyFont="1" applyBorder="1" applyAlignment="1" applyProtection="1">
      <alignment horizontal="left" vertical="top"/>
    </xf>
    <xf numFmtId="0" fontId="25" fillId="0" borderId="14" xfId="0" applyFont="1" applyBorder="1" applyAlignment="1" applyProtection="1">
      <alignment horizontal="left" vertical="top" wrapText="1"/>
    </xf>
    <xf numFmtId="0" fontId="27" fillId="0" borderId="14" xfId="0" applyFont="1" applyBorder="1" applyAlignment="1" applyProtection="1">
      <alignment horizontal="left" vertical="top"/>
    </xf>
    <xf numFmtId="0" fontId="25" fillId="0" borderId="8" xfId="0" applyFont="1" applyBorder="1" applyAlignment="1" applyProtection="1">
      <alignment horizontal="left" vertical="top" wrapText="1"/>
    </xf>
    <xf numFmtId="0" fontId="23" fillId="0" borderId="14" xfId="0" applyFont="1" applyBorder="1" applyAlignment="1" applyProtection="1">
      <alignment horizontal="left" vertical="top"/>
    </xf>
    <xf numFmtId="0" fontId="23" fillId="0" borderId="14" xfId="0" applyFont="1" applyBorder="1" applyAlignment="1" applyProtection="1">
      <alignment horizontal="left" vertical="top" wrapText="1"/>
    </xf>
    <xf numFmtId="0" fontId="5" fillId="0" borderId="0" xfId="0" applyFont="1" applyAlignment="1">
      <alignment horizontal="left" wrapText="1"/>
    </xf>
    <xf numFmtId="49" fontId="3" fillId="0" borderId="0" xfId="0" applyNumberFormat="1" applyFont="1" applyAlignment="1">
      <alignment horizontal="left" vertical="top" wrapText="1" indent="1"/>
    </xf>
    <xf numFmtId="0" fontId="2" fillId="0" borderId="0" xfId="0" applyFont="1" applyAlignment="1">
      <alignment horizontal="left" wrapText="1"/>
    </xf>
    <xf numFmtId="0" fontId="0" fillId="0" borderId="0" xfId="0" applyFont="1" applyAlignment="1"/>
    <xf numFmtId="0" fontId="29" fillId="0" borderId="0" xfId="0" applyFont="1" applyAlignment="1" applyProtection="1">
      <alignment horizontal="left" vertical="center"/>
    </xf>
    <xf numFmtId="0" fontId="25" fillId="0" borderId="0" xfId="0" applyFont="1" applyAlignment="1" applyProtection="1">
      <alignment horizontal="centerContinuous" vertical="top"/>
    </xf>
    <xf numFmtId="0" fontId="10" fillId="0" borderId="0" xfId="0" applyFont="1" applyBorder="1" applyAlignment="1" applyProtection="1">
      <alignment vertical="center" wrapText="1"/>
    </xf>
    <xf numFmtId="0" fontId="0" fillId="0" borderId="0" xfId="0" applyFont="1" applyAlignment="1">
      <alignment horizontal="justify"/>
    </xf>
    <xf numFmtId="0" fontId="31" fillId="0" borderId="0" xfId="0" applyFont="1" applyAlignment="1" applyProtection="1">
      <alignment horizontal="centerContinuous"/>
      <protection hidden="1"/>
    </xf>
    <xf numFmtId="22" fontId="31" fillId="0" borderId="0" xfId="0" applyNumberFormat="1" applyFont="1" applyAlignment="1" applyProtection="1">
      <alignment horizontal="centerContinuous"/>
      <protection hidden="1"/>
    </xf>
    <xf numFmtId="0" fontId="32" fillId="0" borderId="0" xfId="0" applyFont="1" applyAlignment="1" applyProtection="1">
      <alignment horizontal="justify" wrapText="1"/>
      <protection hidden="1"/>
    </xf>
    <xf numFmtId="0" fontId="32" fillId="0" borderId="17" xfId="0" applyFont="1" applyBorder="1" applyAlignment="1" applyProtection="1">
      <alignment horizontal="center"/>
      <protection hidden="1"/>
    </xf>
    <xf numFmtId="37" fontId="32" fillId="0" borderId="18" xfId="0" applyNumberFormat="1" applyFont="1" applyBorder="1" applyAlignment="1" applyProtection="1">
      <alignment horizontal="center"/>
      <protection hidden="1"/>
    </xf>
    <xf numFmtId="164" fontId="32" fillId="0" borderId="17" xfId="0" applyNumberFormat="1" applyFont="1" applyBorder="1" applyAlignment="1" applyProtection="1">
      <alignment horizontal="center"/>
      <protection hidden="1"/>
    </xf>
    <xf numFmtId="22" fontId="32" fillId="0" borderId="2" xfId="0" applyNumberFormat="1" applyFont="1" applyBorder="1" applyAlignment="1" applyProtection="1">
      <alignment horizontal="center"/>
      <protection hidden="1"/>
    </xf>
    <xf numFmtId="37" fontId="32" fillId="0" borderId="2" xfId="0" applyNumberFormat="1" applyFont="1" applyBorder="1" applyAlignment="1" applyProtection="1">
      <alignment horizontal="center"/>
      <protection hidden="1"/>
    </xf>
    <xf numFmtId="0" fontId="32" fillId="0" borderId="2" xfId="0" applyFont="1" applyBorder="1" applyAlignment="1" applyProtection="1">
      <alignment horizontal="center"/>
      <protection hidden="1"/>
    </xf>
    <xf numFmtId="0" fontId="33" fillId="0" borderId="15" xfId="0" applyFont="1" applyBorder="1" applyAlignment="1" applyProtection="1">
      <alignment horizontal="center"/>
      <protection hidden="1"/>
    </xf>
    <xf numFmtId="0" fontId="34" fillId="0" borderId="15" xfId="0" applyFont="1" applyBorder="1" applyAlignment="1" applyProtection="1">
      <alignment horizontal="center"/>
      <protection hidden="1"/>
    </xf>
    <xf numFmtId="37" fontId="34" fillId="0" borderId="15" xfId="0" applyNumberFormat="1" applyFont="1" applyBorder="1" applyAlignment="1" applyProtection="1">
      <alignment horizontal="center"/>
      <protection hidden="1"/>
    </xf>
    <xf numFmtId="166" fontId="33" fillId="0" borderId="15" xfId="0" applyNumberFormat="1" applyFont="1" applyBorder="1" applyAlignment="1" applyProtection="1">
      <alignment horizontal="center"/>
      <protection hidden="1"/>
    </xf>
    <xf numFmtId="0" fontId="33" fillId="0" borderId="16" xfId="0" applyFont="1" applyBorder="1" applyAlignment="1" applyProtection="1">
      <alignment horizontal="center"/>
      <protection hidden="1"/>
    </xf>
    <xf numFmtId="37" fontId="33" fillId="0" borderId="16" xfId="0" applyNumberFormat="1" applyFont="1" applyBorder="1" applyAlignment="1" applyProtection="1">
      <alignment horizontal="center"/>
      <protection hidden="1"/>
    </xf>
    <xf numFmtId="166" fontId="33" fillId="0" borderId="16" xfId="0" applyNumberFormat="1" applyFont="1" applyBorder="1" applyAlignment="1" applyProtection="1">
      <alignment horizontal="center"/>
      <protection hidden="1"/>
    </xf>
    <xf numFmtId="0" fontId="33" fillId="0" borderId="17" xfId="0" applyFont="1" applyBorder="1" applyAlignment="1" applyProtection="1">
      <alignment horizontal="center"/>
      <protection hidden="1"/>
    </xf>
    <xf numFmtId="0" fontId="34" fillId="0" borderId="17" xfId="0" applyFont="1" applyBorder="1" applyAlignment="1" applyProtection="1">
      <alignment horizontal="center"/>
      <protection hidden="1"/>
    </xf>
    <xf numFmtId="37" fontId="34" fillId="0" borderId="18" xfId="0" applyNumberFormat="1" applyFont="1" applyBorder="1" applyAlignment="1" applyProtection="1">
      <alignment horizontal="center"/>
      <protection hidden="1"/>
    </xf>
    <xf numFmtId="166" fontId="33" fillId="0" borderId="17" xfId="0" applyNumberFormat="1" applyFont="1" applyBorder="1" applyAlignment="1" applyProtection="1">
      <alignment horizontal="center"/>
      <protection hidden="1"/>
    </xf>
    <xf numFmtId="37" fontId="33" fillId="0" borderId="18" xfId="0" applyNumberFormat="1" applyFont="1" applyBorder="1" applyAlignment="1" applyProtection="1">
      <alignment horizontal="center"/>
      <protection hidden="1"/>
    </xf>
    <xf numFmtId="37" fontId="34" fillId="0" borderId="19" xfId="0" applyNumberFormat="1" applyFont="1" applyBorder="1" applyAlignment="1" applyProtection="1">
      <alignment horizontal="center"/>
      <protection hidden="1"/>
    </xf>
    <xf numFmtId="37" fontId="33" fillId="0" borderId="20" xfId="0" applyNumberFormat="1" applyFont="1" applyBorder="1" applyAlignment="1" applyProtection="1">
      <alignment horizontal="center"/>
      <protection hidden="1"/>
    </xf>
    <xf numFmtId="37" fontId="33" fillId="0" borderId="19" xfId="0" applyNumberFormat="1" applyFont="1" applyBorder="1" applyAlignment="1" applyProtection="1">
      <alignment horizontal="center"/>
      <protection hidden="1"/>
    </xf>
    <xf numFmtId="5" fontId="33" fillId="0" borderId="15" xfId="0" applyNumberFormat="1" applyFont="1" applyBorder="1" applyAlignment="1" applyProtection="1">
      <alignment horizontal="center"/>
      <protection hidden="1"/>
    </xf>
    <xf numFmtId="164" fontId="33" fillId="0" borderId="17" xfId="0" applyNumberFormat="1" applyFont="1" applyBorder="1" applyAlignment="1" applyProtection="1">
      <alignment horizontal="center"/>
      <protection hidden="1"/>
    </xf>
    <xf numFmtId="167" fontId="33" fillId="0" borderId="20" xfId="0" applyNumberFormat="1" applyFont="1" applyBorder="1" applyAlignment="1" applyProtection="1">
      <alignment horizontal="center"/>
      <protection hidden="1"/>
    </xf>
    <xf numFmtId="164" fontId="33" fillId="0" borderId="15" xfId="0" applyNumberFormat="1" applyFont="1" applyBorder="1" applyAlignment="1" applyProtection="1">
      <alignment horizontal="center"/>
      <protection hidden="1"/>
    </xf>
    <xf numFmtId="164" fontId="33" fillId="0" borderId="16" xfId="0" applyNumberFormat="1" applyFont="1" applyBorder="1" applyAlignment="1" applyProtection="1">
      <alignment horizontal="center"/>
      <protection hidden="1"/>
    </xf>
    <xf numFmtId="4" fontId="33" fillId="0" borderId="15" xfId="0" applyNumberFormat="1" applyFont="1" applyBorder="1" applyAlignment="1" applyProtection="1">
      <alignment horizontal="center"/>
      <protection hidden="1"/>
    </xf>
    <xf numFmtId="168" fontId="33" fillId="0" borderId="15" xfId="0" applyNumberFormat="1" applyFont="1" applyBorder="1" applyAlignment="1" applyProtection="1">
      <alignment horizontal="center"/>
      <protection hidden="1"/>
    </xf>
    <xf numFmtId="2" fontId="33" fillId="0" borderId="15" xfId="0" applyNumberFormat="1" applyFont="1" applyBorder="1" applyAlignment="1" applyProtection="1">
      <alignment horizontal="center"/>
      <protection hidden="1"/>
    </xf>
    <xf numFmtId="2" fontId="33" fillId="0" borderId="16" xfId="0" applyNumberFormat="1" applyFont="1" applyBorder="1" applyAlignment="1" applyProtection="1">
      <alignment horizontal="center"/>
      <protection hidden="1"/>
    </xf>
    <xf numFmtId="169" fontId="33" fillId="0" borderId="15" xfId="0" applyNumberFormat="1" applyFont="1" applyBorder="1" applyAlignment="1" applyProtection="1">
      <alignment horizontal="center"/>
      <protection hidden="1"/>
    </xf>
    <xf numFmtId="169" fontId="34" fillId="0" borderId="15" xfId="0" applyNumberFormat="1" applyFont="1" applyBorder="1" applyAlignment="1" applyProtection="1">
      <alignment horizontal="center"/>
      <protection hidden="1"/>
    </xf>
    <xf numFmtId="169" fontId="33" fillId="0" borderId="16" xfId="0" applyNumberFormat="1" applyFont="1" applyBorder="1" applyAlignment="1" applyProtection="1">
      <alignment horizontal="center"/>
      <protection hidden="1"/>
    </xf>
    <xf numFmtId="169" fontId="34" fillId="0" borderId="17" xfId="0" applyNumberFormat="1" applyFont="1" applyBorder="1" applyAlignment="1" applyProtection="1">
      <alignment horizontal="center"/>
      <protection hidden="1"/>
    </xf>
    <xf numFmtId="3" fontId="34" fillId="0" borderId="19" xfId="0" applyNumberFormat="1" applyFont="1" applyBorder="1" applyAlignment="1" applyProtection="1">
      <alignment horizontal="center"/>
      <protection hidden="1"/>
    </xf>
    <xf numFmtId="170" fontId="33" fillId="0" borderId="15" xfId="0" applyNumberFormat="1" applyFont="1" applyBorder="1" applyAlignment="1" applyProtection="1">
      <alignment horizontal="center"/>
      <protection hidden="1"/>
    </xf>
    <xf numFmtId="169" fontId="33" fillId="0" borderId="17" xfId="0" applyNumberFormat="1" applyFont="1" applyBorder="1" applyAlignment="1" applyProtection="1">
      <alignment horizontal="center"/>
      <protection hidden="1"/>
    </xf>
    <xf numFmtId="3" fontId="34" fillId="0" borderId="18" xfId="0" applyNumberFormat="1" applyFont="1" applyBorder="1" applyAlignment="1" applyProtection="1">
      <alignment horizontal="center"/>
      <protection hidden="1"/>
    </xf>
    <xf numFmtId="171" fontId="33" fillId="0" borderId="17" xfId="0" applyNumberFormat="1" applyFont="1" applyBorder="1" applyAlignment="1" applyProtection="1">
      <alignment horizontal="center"/>
      <protection hidden="1"/>
    </xf>
    <xf numFmtId="171" fontId="33" fillId="0" borderId="18" xfId="0" applyNumberFormat="1" applyFont="1" applyBorder="1" applyAlignment="1" applyProtection="1">
      <alignment horizontal="center"/>
      <protection hidden="1"/>
    </xf>
    <xf numFmtId="3" fontId="33" fillId="0" borderId="20" xfId="0" applyNumberFormat="1" applyFont="1" applyBorder="1" applyAlignment="1" applyProtection="1">
      <alignment horizontal="center"/>
      <protection hidden="1"/>
    </xf>
    <xf numFmtId="3" fontId="34" fillId="0" borderId="0" xfId="0" applyNumberFormat="1" applyFont="1" applyBorder="1" applyAlignment="1" applyProtection="1">
      <alignment horizontal="center"/>
      <protection hidden="1"/>
    </xf>
    <xf numFmtId="171" fontId="33" fillId="0" borderId="15" xfId="0" applyNumberFormat="1" applyFont="1" applyBorder="1" applyAlignment="1" applyProtection="1">
      <alignment horizontal="center"/>
      <protection hidden="1"/>
    </xf>
    <xf numFmtId="171" fontId="33" fillId="0" borderId="0" xfId="0" applyNumberFormat="1" applyFont="1" applyBorder="1" applyAlignment="1" applyProtection="1">
      <alignment horizontal="center"/>
      <protection hidden="1"/>
    </xf>
    <xf numFmtId="3" fontId="33" fillId="0" borderId="21" xfId="0" applyNumberFormat="1" applyFont="1" applyBorder="1" applyAlignment="1" applyProtection="1">
      <alignment horizontal="center"/>
      <protection hidden="1"/>
    </xf>
    <xf numFmtId="3" fontId="34" fillId="0" borderId="15" xfId="0" applyNumberFormat="1" applyFont="1" applyBorder="1" applyAlignment="1" applyProtection="1">
      <alignment horizontal="center"/>
      <protection hidden="1"/>
    </xf>
    <xf numFmtId="171" fontId="33" fillId="0" borderId="16" xfId="0" applyNumberFormat="1" applyFont="1" applyBorder="1" applyAlignment="1" applyProtection="1">
      <alignment horizontal="center"/>
      <protection hidden="1"/>
    </xf>
    <xf numFmtId="0" fontId="35" fillId="0" borderId="0" xfId="0" applyFont="1" applyBorder="1" applyProtection="1">
      <protection hidden="1"/>
    </xf>
    <xf numFmtId="0" fontId="35" fillId="0" borderId="2" xfId="0" applyFont="1" applyBorder="1" applyProtection="1">
      <protection hidden="1"/>
    </xf>
    <xf numFmtId="164" fontId="32" fillId="0" borderId="2" xfId="0" applyNumberFormat="1" applyFont="1" applyBorder="1" applyAlignment="1" applyProtection="1">
      <alignment horizontal="center"/>
      <protection hidden="1"/>
    </xf>
    <xf numFmtId="0" fontId="36" fillId="0" borderId="0" xfId="0" applyFont="1" applyAlignment="1" applyProtection="1">
      <alignment horizontal="left"/>
      <protection hidden="1"/>
    </xf>
    <xf numFmtId="0" fontId="35" fillId="0" borderId="0" xfId="0" applyFont="1" applyBorder="1" applyAlignment="1" applyProtection="1">
      <alignment horizontal="center"/>
      <protection hidden="1"/>
    </xf>
    <xf numFmtId="37" fontId="35" fillId="0" borderId="0" xfId="0" applyNumberFormat="1" applyFont="1" applyBorder="1" applyAlignment="1" applyProtection="1">
      <alignment horizontal="center"/>
      <protection hidden="1"/>
    </xf>
    <xf numFmtId="0" fontId="7" fillId="0" borderId="0" xfId="0" applyFont="1" applyAlignment="1">
      <alignment horizontal="center"/>
    </xf>
    <xf numFmtId="0" fontId="10" fillId="0" borderId="0" xfId="0" applyFont="1" applyFill="1" applyBorder="1" applyAlignment="1" applyProtection="1">
      <alignment horizontal="left" vertical="top" wrapText="1"/>
    </xf>
    <xf numFmtId="0" fontId="10" fillId="0" borderId="10" xfId="0" applyFont="1" applyBorder="1" applyAlignment="1" applyProtection="1">
      <alignment horizontal="left" vertical="top" wrapText="1"/>
    </xf>
    <xf numFmtId="0" fontId="26" fillId="0" borderId="6" xfId="0"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Alignment="1" applyProtection="1">
      <alignment horizontal="left" vertical="top" wrapText="1"/>
    </xf>
    <xf numFmtId="0" fontId="25" fillId="0" borderId="9"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1" fillId="0" borderId="8"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13" xfId="0" applyFont="1" applyBorder="1" applyAlignment="1" applyProtection="1">
      <alignment horizontal="left" vertical="center"/>
    </xf>
    <xf numFmtId="0" fontId="0" fillId="0" borderId="4" xfId="0" applyFont="1" applyBorder="1" applyAlignment="1" applyProtection="1">
      <alignment horizontal="left" vertical="top" wrapText="1"/>
    </xf>
    <xf numFmtId="0" fontId="26" fillId="0" borderId="24" xfId="0" applyFont="1" applyBorder="1" applyAlignment="1" applyProtection="1">
      <alignment horizontal="left" vertical="top" wrapText="1"/>
    </xf>
    <xf numFmtId="0" fontId="26" fillId="0" borderId="14" xfId="0" quotePrefix="1" applyFont="1" applyBorder="1" applyAlignment="1" applyProtection="1">
      <alignment horizontal="left" vertical="top" wrapText="1"/>
    </xf>
    <xf numFmtId="9" fontId="26" fillId="0" borderId="6" xfId="0" applyNumberFormat="1" applyFont="1" applyBorder="1" applyAlignment="1" applyProtection="1">
      <alignment horizontal="left" vertical="top" wrapText="1"/>
    </xf>
    <xf numFmtId="0" fontId="10" fillId="0" borderId="8" xfId="0" applyFont="1" applyBorder="1" applyAlignment="1" applyProtection="1">
      <alignment horizontal="right" vertical="center" indent="1"/>
    </xf>
    <xf numFmtId="0" fontId="15" fillId="0" borderId="0" xfId="0" applyFont="1" applyAlignment="1" applyProtection="1">
      <alignment vertical="center"/>
    </xf>
    <xf numFmtId="0" fontId="15" fillId="0" borderId="0" xfId="0" applyFont="1" applyFill="1" applyAlignment="1" applyProtection="1">
      <alignment vertical="center"/>
    </xf>
    <xf numFmtId="1" fontId="0" fillId="0" borderId="0" xfId="0" applyNumberFormat="1" applyFont="1" applyProtection="1"/>
    <xf numFmtId="37" fontId="0" fillId="4" borderId="13" xfId="0" applyNumberFormat="1" applyFont="1" applyFill="1" applyBorder="1" applyAlignment="1" applyProtection="1">
      <alignment vertical="center"/>
      <protection locked="0"/>
    </xf>
    <xf numFmtId="42" fontId="0" fillId="4" borderId="12" xfId="0" applyNumberFormat="1" applyFont="1" applyFill="1" applyBorder="1" applyAlignment="1" applyProtection="1">
      <alignment vertical="center"/>
    </xf>
    <xf numFmtId="0" fontId="0" fillId="0" borderId="13" xfId="0" applyFont="1" applyFill="1" applyBorder="1" applyAlignment="1" applyProtection="1">
      <alignment horizontal="left" vertical="center"/>
    </xf>
    <xf numFmtId="37" fontId="15" fillId="4" borderId="13" xfId="0" applyNumberFormat="1" applyFont="1" applyFill="1" applyBorder="1" applyAlignment="1" applyProtection="1">
      <alignment vertical="center" wrapText="1"/>
      <protection locked="0"/>
    </xf>
    <xf numFmtId="0" fontId="10" fillId="5" borderId="9"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11" xfId="0" applyFont="1" applyFill="1" applyBorder="1" applyAlignment="1" applyProtection="1">
      <alignment horizontal="left" vertical="center"/>
    </xf>
    <xf numFmtId="0" fontId="10" fillId="5" borderId="0" xfId="0" applyFont="1" applyFill="1" applyBorder="1" applyAlignment="1" applyProtection="1">
      <alignment horizontal="left" vertical="center"/>
    </xf>
    <xf numFmtId="0" fontId="10" fillId="5" borderId="6" xfId="0" applyFont="1" applyFill="1" applyBorder="1" applyAlignment="1" applyProtection="1">
      <alignment horizontal="left" vertical="center"/>
    </xf>
    <xf numFmtId="0" fontId="10" fillId="5" borderId="5" xfId="0" applyFont="1" applyFill="1" applyBorder="1" applyAlignment="1" applyProtection="1">
      <alignment horizontal="left" vertical="center"/>
    </xf>
    <xf numFmtId="0" fontId="0" fillId="5" borderId="0" xfId="0" applyFont="1" applyFill="1" applyAlignment="1" applyProtection="1">
      <alignment vertical="center"/>
    </xf>
    <xf numFmtId="0" fontId="10" fillId="5" borderId="14" xfId="0" applyFont="1" applyFill="1" applyBorder="1" applyAlignment="1" applyProtection="1">
      <alignment horizontal="left" vertical="center"/>
    </xf>
    <xf numFmtId="0" fontId="10" fillId="5" borderId="13" xfId="0" applyFont="1" applyFill="1" applyBorder="1" applyAlignment="1" applyProtection="1">
      <alignment horizontal="left" vertical="center"/>
    </xf>
    <xf numFmtId="0" fontId="10" fillId="0" borderId="0" xfId="0" applyFont="1" applyBorder="1" applyAlignment="1" applyProtection="1">
      <alignment vertical="center"/>
    </xf>
    <xf numFmtId="0" fontId="0" fillId="0" borderId="0" xfId="0" applyFont="1" applyFill="1" applyBorder="1" applyAlignment="1" applyProtection="1">
      <alignment vertical="center"/>
    </xf>
    <xf numFmtId="0" fontId="25" fillId="0" borderId="5" xfId="0" applyFont="1" applyBorder="1" applyAlignment="1" applyProtection="1">
      <alignment horizontal="left" vertical="top"/>
    </xf>
    <xf numFmtId="0" fontId="0" fillId="5" borderId="9" xfId="0" applyFont="1" applyFill="1" applyBorder="1" applyAlignment="1" applyProtection="1">
      <alignment vertical="center"/>
    </xf>
    <xf numFmtId="0" fontId="0" fillId="5" borderId="8" xfId="0" applyFont="1" applyFill="1" applyBorder="1" applyAlignment="1" applyProtection="1">
      <alignment vertical="center"/>
    </xf>
    <xf numFmtId="0" fontId="0" fillId="5" borderId="11" xfId="0" applyFont="1" applyFill="1" applyBorder="1" applyAlignment="1" applyProtection="1">
      <alignment vertical="center"/>
    </xf>
    <xf numFmtId="0" fontId="0" fillId="5" borderId="0" xfId="0" applyFont="1" applyFill="1" applyBorder="1" applyAlignment="1" applyProtection="1">
      <alignment vertical="center"/>
    </xf>
    <xf numFmtId="0" fontId="0" fillId="5" borderId="6" xfId="0" applyFont="1" applyFill="1" applyBorder="1" applyAlignment="1" applyProtection="1">
      <alignment vertical="center"/>
    </xf>
    <xf numFmtId="0" fontId="0" fillId="5" borderId="5" xfId="0" applyFont="1" applyFill="1" applyBorder="1" applyAlignment="1" applyProtection="1">
      <alignment vertical="center"/>
    </xf>
    <xf numFmtId="0" fontId="0" fillId="5" borderId="14" xfId="0" applyFont="1" applyFill="1" applyBorder="1" applyAlignment="1" applyProtection="1">
      <alignment vertical="center"/>
    </xf>
    <xf numFmtId="0" fontId="0" fillId="5" borderId="13" xfId="0" applyFont="1" applyFill="1" applyBorder="1" applyAlignment="1" applyProtection="1">
      <alignment vertical="center"/>
    </xf>
    <xf numFmtId="0" fontId="26" fillId="4" borderId="6" xfId="0" quotePrefix="1" applyFont="1" applyFill="1" applyBorder="1" applyAlignment="1" applyProtection="1">
      <alignment horizontal="left" vertical="top" wrapText="1"/>
    </xf>
    <xf numFmtId="0" fontId="0" fillId="4" borderId="8" xfId="0" applyFont="1" applyFill="1" applyBorder="1" applyAlignment="1" applyProtection="1">
      <alignment horizontal="center" vertical="center"/>
    </xf>
    <xf numFmtId="0" fontId="0" fillId="4" borderId="13" xfId="0" applyFont="1" applyFill="1" applyBorder="1" applyProtection="1"/>
    <xf numFmtId="0" fontId="26" fillId="4" borderId="5" xfId="0" quotePrefix="1" applyFont="1" applyFill="1" applyBorder="1" applyAlignment="1" applyProtection="1">
      <alignment horizontal="left" vertical="top" wrapText="1"/>
    </xf>
    <xf numFmtId="0" fontId="10" fillId="4" borderId="5" xfId="0" applyFont="1" applyFill="1" applyBorder="1" applyAlignment="1" applyProtection="1">
      <alignment horizontal="right" vertical="top"/>
    </xf>
    <xf numFmtId="0" fontId="10" fillId="4" borderId="5" xfId="0" applyFont="1" applyFill="1" applyBorder="1" applyAlignment="1" applyProtection="1">
      <alignment vertical="center"/>
    </xf>
    <xf numFmtId="0" fontId="26" fillId="4" borderId="13" xfId="0" quotePrefix="1" applyFont="1" applyFill="1" applyBorder="1" applyAlignment="1" applyProtection="1">
      <alignment horizontal="left" vertical="top" wrapText="1"/>
    </xf>
    <xf numFmtId="0" fontId="25" fillId="0" borderId="11" xfId="0" quotePrefix="1" applyFont="1" applyBorder="1" applyAlignment="1" applyProtection="1">
      <alignment horizontal="left" vertical="center"/>
    </xf>
    <xf numFmtId="0" fontId="25" fillId="0" borderId="11" xfId="0" quotePrefix="1" applyFont="1" applyFill="1" applyBorder="1" applyAlignment="1" applyProtection="1">
      <alignment horizontal="left" vertical="center"/>
    </xf>
    <xf numFmtId="0" fontId="26" fillId="0" borderId="6" xfId="0" quotePrefix="1" applyFont="1" applyFill="1" applyBorder="1" applyAlignment="1" applyProtection="1">
      <alignment horizontal="left" vertical="center"/>
    </xf>
    <xf numFmtId="0" fontId="0" fillId="0" borderId="0" xfId="0" applyFont="1" applyAlignment="1" applyProtection="1"/>
    <xf numFmtId="0" fontId="0" fillId="0" borderId="0" xfId="0" applyFont="1" applyFill="1" applyAlignment="1" applyProtection="1"/>
    <xf numFmtId="0" fontId="10" fillId="0" borderId="0" xfId="0" applyFont="1" applyAlignment="1" applyProtection="1">
      <alignment wrapText="1"/>
    </xf>
    <xf numFmtId="0" fontId="38" fillId="0" borderId="12" xfId="0" applyFont="1" applyBorder="1" applyAlignment="1" applyProtection="1">
      <alignment horizontal="left" vertical="center" indent="1"/>
    </xf>
    <xf numFmtId="0" fontId="15" fillId="0" borderId="0" xfId="0" applyFont="1" applyFill="1" applyAlignment="1" applyProtection="1">
      <alignment horizontal="left" vertical="center"/>
    </xf>
    <xf numFmtId="0" fontId="15" fillId="0" borderId="0" xfId="0" applyFont="1" applyAlignment="1" applyProtection="1">
      <alignment horizontal="centerContinuous" vertical="center"/>
    </xf>
    <xf numFmtId="0" fontId="15" fillId="0" borderId="0" xfId="0" applyFont="1" applyProtection="1"/>
    <xf numFmtId="0" fontId="15" fillId="0" borderId="0" xfId="0" applyFont="1" applyBorder="1" applyProtection="1"/>
    <xf numFmtId="0" fontId="37" fillId="0" borderId="0" xfId="0" applyFont="1" applyFill="1" applyAlignment="1" applyProtection="1">
      <alignment vertical="center"/>
    </xf>
    <xf numFmtId="0" fontId="16" fillId="0" borderId="0" xfId="0" applyFont="1" applyProtection="1"/>
    <xf numFmtId="0" fontId="16" fillId="0" borderId="0" xfId="0" applyFont="1" applyFill="1" applyProtection="1"/>
    <xf numFmtId="0" fontId="7" fillId="0" borderId="0" xfId="0" applyFont="1" applyAlignment="1">
      <alignment horizontal="center" wrapText="1"/>
    </xf>
    <xf numFmtId="0" fontId="38" fillId="0" borderId="0" xfId="0" applyFont="1"/>
    <xf numFmtId="0" fontId="38" fillId="0" borderId="0" xfId="0" applyFont="1" applyAlignment="1">
      <alignment horizontal="center" vertical="top"/>
    </xf>
    <xf numFmtId="0" fontId="38" fillId="0" borderId="0" xfId="0" applyFont="1" applyAlignment="1">
      <alignment vertical="top" wrapText="1"/>
    </xf>
    <xf numFmtId="0" fontId="38" fillId="0" borderId="0" xfId="0" applyFont="1" applyBorder="1"/>
    <xf numFmtId="0" fontId="0" fillId="0" borderId="0" xfId="0" applyAlignment="1">
      <alignment horizontal="right"/>
    </xf>
    <xf numFmtId="0" fontId="0" fillId="6" borderId="0" xfId="0" applyFill="1" applyAlignment="1" applyProtection="1">
      <alignment horizontal="right"/>
    </xf>
    <xf numFmtId="14" fontId="0" fillId="6" borderId="0" xfId="0" applyNumberFormat="1" applyFill="1" applyAlignment="1" applyProtection="1">
      <alignment horizontal="right"/>
    </xf>
    <xf numFmtId="3" fontId="0" fillId="6" borderId="0" xfId="0" applyNumberFormat="1" applyFill="1" applyAlignment="1" applyProtection="1">
      <alignment horizontal="right"/>
    </xf>
    <xf numFmtId="4" fontId="0" fillId="6" borderId="0" xfId="0" applyNumberFormat="1" applyFill="1" applyAlignment="1" applyProtection="1">
      <alignment horizontal="right"/>
    </xf>
    <xf numFmtId="37" fontId="0" fillId="6" borderId="0" xfId="0" applyNumberFormat="1" applyFill="1" applyAlignment="1" applyProtection="1">
      <alignment horizontal="right"/>
    </xf>
    <xf numFmtId="0" fontId="43" fillId="7" borderId="1" xfId="0" applyFont="1" applyFill="1" applyBorder="1" applyAlignment="1">
      <alignment horizontal="center" vertical="center" wrapText="1"/>
    </xf>
    <xf numFmtId="0" fontId="42" fillId="7" borderId="33" xfId="0" applyFont="1" applyFill="1" applyBorder="1" applyAlignment="1">
      <alignment vertical="center" wrapText="1"/>
    </xf>
    <xf numFmtId="0" fontId="14" fillId="0" borderId="0" xfId="0" applyFont="1" applyFill="1" applyAlignment="1">
      <alignment horizontal="center" vertical="center"/>
    </xf>
    <xf numFmtId="0" fontId="0" fillId="0" borderId="0" xfId="0" applyFont="1" applyFill="1"/>
    <xf numFmtId="0" fontId="0" fillId="0" borderId="0" xfId="0" applyFill="1"/>
    <xf numFmtId="0" fontId="44" fillId="0" borderId="0" xfId="0" applyFont="1" applyFill="1" applyAlignment="1">
      <alignment horizontal="center" vertical="center"/>
    </xf>
    <xf numFmtId="0" fontId="0" fillId="0" borderId="0" xfId="0" applyFont="1" applyAlignment="1">
      <alignment horizontal="left" vertical="center"/>
    </xf>
    <xf numFmtId="0" fontId="45" fillId="0" borderId="0" xfId="0" applyFont="1" applyAlignment="1">
      <alignment horizontal="left" vertical="center"/>
    </xf>
    <xf numFmtId="0" fontId="0" fillId="0" borderId="0" xfId="0" applyFont="1" applyFill="1" applyAlignment="1">
      <alignment horizontal="center" vertical="center"/>
    </xf>
    <xf numFmtId="0" fontId="10" fillId="0" borderId="8" xfId="0" applyFont="1" applyBorder="1" applyAlignment="1" applyProtection="1">
      <alignment vertical="top" wrapText="1"/>
    </xf>
    <xf numFmtId="0" fontId="10" fillId="0" borderId="8" xfId="0" applyFont="1" applyBorder="1" applyAlignment="1" applyProtection="1">
      <alignment horizontal="right" vertical="top"/>
    </xf>
    <xf numFmtId="0" fontId="38" fillId="0" borderId="0" xfId="0" applyFont="1" applyAlignment="1">
      <alignment horizontal="left" vertical="top" wrapText="1"/>
    </xf>
    <xf numFmtId="0" fontId="14" fillId="3"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38" fillId="0" borderId="0" xfId="0" applyFont="1" applyBorder="1" applyAlignment="1">
      <alignment horizontal="left" vertical="top" wrapText="1"/>
    </xf>
    <xf numFmtId="0" fontId="41" fillId="0" borderId="1" xfId="1" applyFont="1" applyBorder="1" applyAlignment="1" applyProtection="1">
      <alignment horizontal="center" vertical="center"/>
    </xf>
    <xf numFmtId="0" fontId="41" fillId="0" borderId="2" xfId="1" applyFont="1" applyBorder="1" applyAlignment="1" applyProtection="1">
      <alignment horizontal="center" vertical="center"/>
    </xf>
    <xf numFmtId="0" fontId="41" fillId="0" borderId="3" xfId="1" applyFont="1" applyBorder="1" applyAlignment="1" applyProtection="1">
      <alignment horizontal="center" vertical="center"/>
    </xf>
    <xf numFmtId="3" fontId="10" fillId="4" borderId="12" xfId="0" applyNumberFormat="1" applyFont="1" applyFill="1" applyBorder="1" applyAlignment="1" applyProtection="1">
      <alignment horizontal="right" vertical="top" wrapText="1"/>
      <protection locked="0"/>
    </xf>
    <xf numFmtId="3" fontId="10" fillId="4" borderId="13" xfId="0" applyNumberFormat="1" applyFont="1" applyFill="1" applyBorder="1" applyAlignment="1" applyProtection="1">
      <alignment horizontal="right" vertical="top" wrapText="1"/>
      <protection locked="0"/>
    </xf>
    <xf numFmtId="0" fontId="0" fillId="0" borderId="32" xfId="0" applyFont="1" applyBorder="1" applyAlignment="1" applyProtection="1">
      <alignment horizontal="center" vertical="center"/>
    </xf>
    <xf numFmtId="0" fontId="10" fillId="0" borderId="0" xfId="0" applyFont="1" applyAlignment="1" applyProtection="1">
      <alignment horizontal="left" vertical="top" wrapText="1"/>
    </xf>
    <xf numFmtId="0" fontId="15" fillId="4" borderId="12" xfId="0" applyFont="1" applyFill="1" applyBorder="1" applyAlignment="1" applyProtection="1">
      <alignment horizontal="left" vertical="center"/>
      <protection locked="0"/>
    </xf>
    <xf numFmtId="0" fontId="15" fillId="4" borderId="13" xfId="0" applyFont="1" applyFill="1" applyBorder="1" applyAlignment="1" applyProtection="1">
      <alignment horizontal="left" vertical="center"/>
      <protection locked="0"/>
    </xf>
    <xf numFmtId="0" fontId="15" fillId="4" borderId="14" xfId="0" applyFont="1" applyFill="1" applyBorder="1" applyAlignment="1" applyProtection="1">
      <alignment horizontal="left" vertical="center"/>
      <protection locked="0"/>
    </xf>
    <xf numFmtId="0" fontId="16" fillId="0" borderId="0" xfId="0" applyFont="1" applyAlignment="1" applyProtection="1">
      <alignment horizontal="center"/>
    </xf>
    <xf numFmtId="0" fontId="0" fillId="0" borderId="0" xfId="0" applyFont="1" applyBorder="1" applyAlignment="1" applyProtection="1">
      <alignment horizontal="right" vertical="center" wrapText="1" indent="1"/>
    </xf>
    <xf numFmtId="0" fontId="0" fillId="0" borderId="11" xfId="0" applyFont="1" applyBorder="1" applyAlignment="1" applyProtection="1">
      <alignment horizontal="right" vertical="center" wrapText="1" indent="1"/>
    </xf>
    <xf numFmtId="0" fontId="0" fillId="0" borderId="8" xfId="0" applyFont="1" applyBorder="1" applyAlignment="1" applyProtection="1">
      <alignment horizontal="right" vertical="center" wrapText="1" indent="1"/>
    </xf>
    <xf numFmtId="0" fontId="0" fillId="0" borderId="9" xfId="0" applyFont="1" applyBorder="1" applyAlignment="1" applyProtection="1">
      <alignment horizontal="right" vertical="center" wrapText="1" indent="1"/>
    </xf>
    <xf numFmtId="0" fontId="10" fillId="4" borderId="10" xfId="0" applyFont="1" applyFill="1" applyBorder="1" applyAlignment="1" applyProtection="1">
      <alignment horizontal="right" vertical="top" wrapText="1"/>
      <protection locked="0"/>
    </xf>
    <xf numFmtId="0" fontId="10" fillId="4" borderId="0" xfId="0" applyFont="1" applyFill="1" applyBorder="1" applyAlignment="1" applyProtection="1">
      <alignment horizontal="right" vertical="top" wrapText="1"/>
      <protection locked="0"/>
    </xf>
    <xf numFmtId="0" fontId="10" fillId="4" borderId="4" xfId="0" applyFont="1" applyFill="1" applyBorder="1" applyAlignment="1" applyProtection="1">
      <alignment horizontal="right" vertical="top" wrapText="1"/>
      <protection locked="0"/>
    </xf>
    <xf numFmtId="0" fontId="10" fillId="4" borderId="5" xfId="0" applyFont="1" applyFill="1" applyBorder="1" applyAlignment="1" applyProtection="1">
      <alignment horizontal="right" vertical="top" wrapText="1"/>
      <protection locked="0"/>
    </xf>
    <xf numFmtId="0" fontId="10" fillId="4" borderId="12" xfId="0" applyFont="1" applyFill="1" applyBorder="1" applyAlignment="1" applyProtection="1">
      <alignment horizontal="right" vertical="top" wrapText="1"/>
      <protection locked="0"/>
    </xf>
    <xf numFmtId="0" fontId="10" fillId="4" borderId="13" xfId="0" applyFont="1" applyFill="1" applyBorder="1" applyAlignment="1" applyProtection="1">
      <alignment horizontal="right" vertical="top" wrapText="1"/>
      <protection locked="0"/>
    </xf>
    <xf numFmtId="0" fontId="12" fillId="2" borderId="0" xfId="0" applyFont="1" applyFill="1" applyAlignment="1" applyProtection="1">
      <alignment horizontal="center" vertical="center"/>
    </xf>
    <xf numFmtId="0" fontId="1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10" fillId="4" borderId="10" xfId="0" applyFont="1" applyFill="1" applyBorder="1" applyAlignment="1" applyProtection="1">
      <alignment horizontal="center" vertical="top" wrapText="1"/>
      <protection locked="0"/>
    </xf>
    <xf numFmtId="0" fontId="10" fillId="4" borderId="0" xfId="0" applyFont="1" applyFill="1" applyBorder="1" applyAlignment="1" applyProtection="1">
      <alignment horizontal="center" vertical="top" wrapText="1"/>
      <protection locked="0"/>
    </xf>
    <xf numFmtId="0" fontId="10" fillId="4" borderId="7" xfId="0" applyFont="1" applyFill="1" applyBorder="1" applyAlignment="1" applyProtection="1">
      <alignment horizontal="center" vertical="top" wrapText="1"/>
      <protection locked="0"/>
    </xf>
    <xf numFmtId="0" fontId="10" fillId="4" borderId="8" xfId="0" applyFont="1" applyFill="1" applyBorder="1" applyAlignment="1" applyProtection="1">
      <alignment horizontal="center" vertical="top" wrapText="1"/>
      <protection locked="0"/>
    </xf>
    <xf numFmtId="0" fontId="13" fillId="0" borderId="0" xfId="0" applyFont="1" applyAlignment="1" applyProtection="1">
      <alignment wrapText="1"/>
    </xf>
    <xf numFmtId="0" fontId="10" fillId="0" borderId="13" xfId="0" applyFont="1" applyBorder="1" applyAlignment="1" applyProtection="1">
      <alignment horizontal="left" vertical="top" wrapText="1"/>
    </xf>
    <xf numFmtId="0" fontId="10" fillId="0" borderId="14" xfId="0" applyFont="1" applyBorder="1" applyAlignment="1" applyProtection="1">
      <alignment horizontal="left" vertical="top" wrapText="1"/>
    </xf>
    <xf numFmtId="0" fontId="10" fillId="0" borderId="0" xfId="0" applyFont="1" applyBorder="1" applyAlignment="1" applyProtection="1">
      <alignment horizontal="left" vertical="top"/>
    </xf>
    <xf numFmtId="0" fontId="10" fillId="0" borderId="8" xfId="0" applyFont="1" applyBorder="1" applyAlignment="1" applyProtection="1">
      <alignment horizontal="left" vertical="top"/>
    </xf>
    <xf numFmtId="0" fontId="14" fillId="2" borderId="0" xfId="0" applyFont="1" applyFill="1" applyAlignment="1" applyProtection="1">
      <alignment horizontal="left" vertical="center"/>
    </xf>
    <xf numFmtId="0" fontId="10" fillId="0" borderId="26" xfId="0" applyFont="1" applyBorder="1" applyAlignment="1" applyProtection="1">
      <alignment horizontal="right" vertical="center" indent="1"/>
    </xf>
    <xf numFmtId="0" fontId="0" fillId="0" borderId="26" xfId="0" applyFont="1" applyBorder="1" applyAlignment="1">
      <alignment horizontal="right" vertical="center" indent="1"/>
    </xf>
    <xf numFmtId="0" fontId="0" fillId="0" borderId="25" xfId="0" applyFont="1" applyBorder="1" applyAlignment="1">
      <alignment horizontal="right" vertical="center" indent="1"/>
    </xf>
    <xf numFmtId="4" fontId="10" fillId="4" borderId="12" xfId="0" applyNumberFormat="1" applyFont="1" applyFill="1" applyBorder="1" applyAlignment="1" applyProtection="1">
      <alignment horizontal="right" vertical="center" wrapText="1" indent="1"/>
      <protection locked="0"/>
    </xf>
    <xf numFmtId="4" fontId="10" fillId="4" borderId="13" xfId="0" applyNumberFormat="1" applyFont="1" applyFill="1" applyBorder="1" applyAlignment="1" applyProtection="1">
      <alignment horizontal="right" vertical="center" wrapText="1" indent="1"/>
      <protection locked="0"/>
    </xf>
    <xf numFmtId="0" fontId="26" fillId="0" borderId="6" xfId="0" applyFont="1" applyBorder="1" applyAlignment="1" applyProtection="1">
      <alignment horizontal="left" vertical="top" wrapText="1"/>
    </xf>
    <xf numFmtId="0" fontId="25" fillId="0" borderId="9" xfId="0" applyFont="1" applyBorder="1" applyAlignment="1" applyProtection="1">
      <alignment horizontal="left" vertical="top" wrapText="1"/>
    </xf>
    <xf numFmtId="165" fontId="0" fillId="4" borderId="12" xfId="0" applyNumberFormat="1" applyFont="1" applyFill="1" applyBorder="1" applyAlignment="1" applyProtection="1">
      <alignment horizontal="right" vertical="top" wrapText="1"/>
      <protection locked="0"/>
    </xf>
    <xf numFmtId="165" fontId="0" fillId="4" borderId="13" xfId="0" applyNumberFormat="1" applyFont="1" applyFill="1" applyBorder="1" applyAlignment="1" applyProtection="1">
      <alignment horizontal="right" vertical="top" wrapText="1"/>
      <protection locked="0"/>
    </xf>
    <xf numFmtId="165" fontId="0" fillId="4" borderId="12" xfId="0" applyNumberFormat="1" applyFont="1" applyFill="1" applyBorder="1" applyAlignment="1" applyProtection="1">
      <alignment horizontal="right" vertical="center" wrapText="1"/>
      <protection locked="0"/>
    </xf>
    <xf numFmtId="165" fontId="0" fillId="4" borderId="13" xfId="0" applyNumberFormat="1" applyFont="1" applyFill="1" applyBorder="1" applyAlignment="1" applyProtection="1">
      <alignment horizontal="right" vertical="center" wrapText="1"/>
      <protection locked="0"/>
    </xf>
    <xf numFmtId="0" fontId="10" fillId="0" borderId="13" xfId="0" applyFont="1" applyBorder="1" applyAlignment="1" applyProtection="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4" fontId="10" fillId="4" borderId="31" xfId="0" applyNumberFormat="1" applyFont="1" applyFill="1" applyBorder="1" applyAlignment="1" applyProtection="1">
      <alignment horizontal="right" vertical="center" wrapText="1" indent="1"/>
      <protection locked="0"/>
    </xf>
    <xf numFmtId="4" fontId="10" fillId="4" borderId="30" xfId="0" applyNumberFormat="1" applyFont="1" applyFill="1" applyBorder="1" applyAlignment="1" applyProtection="1">
      <alignment horizontal="right" vertical="center" wrapText="1" indent="1"/>
      <protection locked="0"/>
    </xf>
    <xf numFmtId="4" fontId="10" fillId="4" borderId="22" xfId="0" applyNumberFormat="1" applyFont="1" applyFill="1" applyBorder="1" applyAlignment="1" applyProtection="1">
      <alignment horizontal="right" vertical="center" wrapText="1" indent="1"/>
      <protection locked="0"/>
    </xf>
    <xf numFmtId="4" fontId="10" fillId="4" borderId="23" xfId="0" applyNumberFormat="1" applyFont="1" applyFill="1" applyBorder="1" applyAlignment="1" applyProtection="1">
      <alignment horizontal="right" vertical="center" wrapText="1" indent="1"/>
      <protection locked="0"/>
    </xf>
    <xf numFmtId="0" fontId="10" fillId="0" borderId="14" xfId="0" applyFont="1" applyBorder="1" applyAlignment="1" applyProtection="1">
      <alignment horizontal="left" vertical="center" wrapText="1"/>
    </xf>
    <xf numFmtId="0" fontId="11" fillId="0" borderId="12" xfId="0" applyFont="1" applyBorder="1" applyAlignment="1" applyProtection="1">
      <alignment horizontal="left" vertical="center"/>
    </xf>
    <xf numFmtId="0" fontId="11" fillId="0" borderId="13" xfId="0" applyFont="1" applyBorder="1" applyAlignment="1" applyProtection="1">
      <alignment horizontal="left" vertical="center"/>
    </xf>
    <xf numFmtId="0" fontId="17" fillId="3" borderId="0" xfId="0" applyFont="1" applyFill="1" applyAlignment="1" applyProtection="1">
      <alignment horizontal="left" vertical="center"/>
    </xf>
    <xf numFmtId="0" fontId="13" fillId="0" borderId="0" xfId="0" applyFont="1" applyAlignment="1" applyProtection="1">
      <alignment horizontal="left" vertical="top" wrapText="1"/>
    </xf>
    <xf numFmtId="165" fontId="0" fillId="0" borderId="12" xfId="0" applyNumberFormat="1" applyFont="1" applyFill="1" applyBorder="1" applyAlignment="1" applyProtection="1">
      <alignment horizontal="right" vertical="center" wrapText="1"/>
      <protection locked="0"/>
    </xf>
    <xf numFmtId="165" fontId="0" fillId="0" borderId="13" xfId="0" applyNumberFormat="1" applyFont="1" applyFill="1" applyBorder="1" applyAlignment="1" applyProtection="1">
      <alignment horizontal="right" vertical="center" wrapText="1"/>
      <protection locked="0"/>
    </xf>
    <xf numFmtId="0" fontId="10" fillId="0" borderId="8" xfId="0" applyFont="1" applyBorder="1" applyAlignment="1" applyProtection="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1" fillId="0" borderId="8" xfId="0" applyFont="1" applyBorder="1" applyAlignment="1" applyProtection="1">
      <alignment horizontal="left" vertical="center"/>
    </xf>
    <xf numFmtId="0" fontId="10" fillId="0" borderId="0" xfId="0" applyFont="1" applyBorder="1" applyAlignment="1" applyProtection="1">
      <alignment horizontal="left" vertical="center" wrapText="1"/>
    </xf>
    <xf numFmtId="0" fontId="22" fillId="0" borderId="8" xfId="0" applyFont="1" applyBorder="1" applyAlignment="1" applyProtection="1">
      <alignment horizontal="center" wrapText="1"/>
    </xf>
    <xf numFmtId="0" fontId="11" fillId="0" borderId="29"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0" fillId="0" borderId="12" xfId="0" applyFont="1" applyBorder="1" applyAlignment="1" applyProtection="1">
      <alignment horizontal="left" vertical="center" wrapText="1"/>
    </xf>
    <xf numFmtId="0" fontId="10" fillId="0" borderId="10"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26" fillId="0" borderId="9" xfId="0" applyFont="1" applyBorder="1" applyAlignment="1" applyProtection="1">
      <alignment horizontal="left" vertical="top" wrapText="1"/>
    </xf>
    <xf numFmtId="0" fontId="26" fillId="0" borderId="14" xfId="0" applyFont="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4" xfId="0" applyFont="1" applyBorder="1" applyAlignment="1" applyProtection="1">
      <alignment horizontal="left" vertical="top" wrapText="1"/>
    </xf>
    <xf numFmtId="42" fontId="0" fillId="4" borderId="4" xfId="0" applyNumberFormat="1" applyFont="1" applyFill="1" applyBorder="1" applyAlignment="1" applyProtection="1">
      <alignment horizontal="left" vertical="top"/>
      <protection locked="0"/>
    </xf>
    <xf numFmtId="42" fontId="0" fillId="4" borderId="5" xfId="0" applyNumberFormat="1" applyFont="1" applyFill="1" applyBorder="1" applyAlignment="1" applyProtection="1">
      <alignment horizontal="left" vertical="top"/>
      <protection locked="0"/>
    </xf>
    <xf numFmtId="42" fontId="0" fillId="4" borderId="7" xfId="0" applyNumberFormat="1" applyFont="1" applyFill="1" applyBorder="1" applyAlignment="1" applyProtection="1">
      <alignment horizontal="left" vertical="top"/>
      <protection locked="0"/>
    </xf>
    <xf numFmtId="42" fontId="0" fillId="4" borderId="8" xfId="0" applyNumberFormat="1" applyFont="1" applyFill="1" applyBorder="1" applyAlignment="1" applyProtection="1">
      <alignment horizontal="left" vertical="top"/>
      <protection locked="0"/>
    </xf>
    <xf numFmtId="0" fontId="10" fillId="0" borderId="0"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13" xfId="0" applyFont="1" applyBorder="1" applyAlignment="1" applyProtection="1">
      <alignment horizontal="right" vertical="center" indent="1"/>
    </xf>
    <xf numFmtId="0" fontId="10" fillId="0" borderId="14" xfId="0" applyFont="1" applyBorder="1" applyAlignment="1" applyProtection="1">
      <alignment horizontal="right" vertical="center" indent="1"/>
    </xf>
    <xf numFmtId="0" fontId="10" fillId="0" borderId="6"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5" fillId="0" borderId="0" xfId="0" applyFont="1" applyAlignment="1" applyProtection="1">
      <alignment horizontal="justify" wrapText="1"/>
      <protection hidden="1"/>
    </xf>
    <xf numFmtId="0" fontId="30" fillId="0" borderId="0" xfId="0" applyFont="1" applyAlignment="1">
      <alignment horizontal="justify"/>
    </xf>
  </cellXfs>
  <cellStyles count="2">
    <cellStyle name="Hyperlink" xfId="1" builtinId="8"/>
    <cellStyle name="Normal" xfId="0" builtinId="0"/>
  </cellStyles>
  <dxfs count="1">
    <dxf>
      <font>
        <condense val="0"/>
        <extend val="0"/>
        <color indexed="22"/>
      </font>
      <fill>
        <patternFill>
          <bgColor indexed="22"/>
        </patternFill>
      </fill>
      <border>
        <left/>
        <right/>
        <top/>
        <bottom/>
      </border>
    </dxf>
  </dxfs>
  <tableStyles count="0" defaultTableStyle="TableStyleMedium2" defaultPivotStyle="PivotStyleLight16"/>
  <colors>
    <mruColors>
      <color rgb="FFFFFFCC"/>
      <color rgb="FF99FFCC"/>
      <color rgb="FFACA5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export!$B$14"/>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rstButton="1" fmlaLink="export!$B$30"/>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57150</xdr:colOff>
          <xdr:row>36</xdr:row>
          <xdr:rowOff>57150</xdr:rowOff>
        </xdr:from>
        <xdr:to>
          <xdr:col>9</xdr:col>
          <xdr:colOff>95250</xdr:colOff>
          <xdr:row>37</xdr:row>
          <xdr:rowOff>47625</xdr:rowOff>
        </xdr:to>
        <xdr:sp macro="" textlink="">
          <xdr:nvSpPr>
            <xdr:cNvPr id="3099" name="Option Button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37</xdr:row>
          <xdr:rowOff>85725</xdr:rowOff>
        </xdr:from>
        <xdr:to>
          <xdr:col>9</xdr:col>
          <xdr:colOff>76200</xdr:colOff>
          <xdr:row>38</xdr:row>
          <xdr:rowOff>47625</xdr:rowOff>
        </xdr:to>
        <xdr:sp macro="" textlink="">
          <xdr:nvSpPr>
            <xdr:cNvPr id="3100" name="Option Button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47625</xdr:rowOff>
        </xdr:from>
        <xdr:to>
          <xdr:col>9</xdr:col>
          <xdr:colOff>142875</xdr:colOff>
          <xdr:row>39</xdr:row>
          <xdr:rowOff>57150</xdr:rowOff>
        </xdr:to>
        <xdr:sp macro="" textlink="">
          <xdr:nvSpPr>
            <xdr:cNvPr id="3101" name="Option Button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171450</xdr:colOff>
          <xdr:row>57</xdr:row>
          <xdr:rowOff>28575</xdr:rowOff>
        </xdr:from>
        <xdr:to>
          <xdr:col>4</xdr:col>
          <xdr:colOff>342900</xdr:colOff>
          <xdr:row>57</xdr:row>
          <xdr:rowOff>219075</xdr:rowOff>
        </xdr:to>
        <xdr:sp macro="" textlink="">
          <xdr:nvSpPr>
            <xdr:cNvPr id="3102" name="Option Button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57</xdr:row>
          <xdr:rowOff>28575</xdr:rowOff>
        </xdr:from>
        <xdr:to>
          <xdr:col>8</xdr:col>
          <xdr:colOff>114300</xdr:colOff>
          <xdr:row>57</xdr:row>
          <xdr:rowOff>209550</xdr:rowOff>
        </xdr:to>
        <xdr:sp macro="" textlink="">
          <xdr:nvSpPr>
            <xdr:cNvPr id="3103" name="Option Button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3181350</xdr:colOff>
      <xdr:row>0</xdr:row>
      <xdr:rowOff>0</xdr:rowOff>
    </xdr:from>
    <xdr:ext cx="952500" cy="952500"/>
    <xdr:pic>
      <xdr:nvPicPr>
        <xdr:cNvPr id="7"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0"/>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8</xdr:col>
          <xdr:colOff>0</xdr:colOff>
          <xdr:row>36</xdr:row>
          <xdr:rowOff>0</xdr:rowOff>
        </xdr:from>
        <xdr:to>
          <xdr:col>11</xdr:col>
          <xdr:colOff>0</xdr:colOff>
          <xdr:row>40</xdr:row>
          <xdr:rowOff>0</xdr:rowOff>
        </xdr:to>
        <xdr:sp macro="" textlink="">
          <xdr:nvSpPr>
            <xdr:cNvPr id="3106" name="Group Box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57</xdr:row>
          <xdr:rowOff>9525</xdr:rowOff>
        </xdr:from>
        <xdr:to>
          <xdr:col>11</xdr:col>
          <xdr:colOff>0</xdr:colOff>
          <xdr:row>58</xdr:row>
          <xdr:rowOff>9525</xdr:rowOff>
        </xdr:to>
        <xdr:sp macro="" textlink="">
          <xdr:nvSpPr>
            <xdr:cNvPr id="3107" name="Group Box 35" hidden="1">
              <a:extLst>
                <a:ext uri="{63B3BB69-23CF-44E3-9099-C40C66FF867C}">
                  <a14:compatExt spid="_x0000_s3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s://www.iisecure.com/CODB/login.as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0" Type="http://schemas.openxmlformats.org/officeDocument/2006/relationships/ctrlProp" Target="../ctrlProps/ctrlProp5.xml"/><Relationship Id="rId4" Type="http://schemas.openxmlformats.org/officeDocument/2006/relationships/vmlDrawing" Target="../drawings/vmlDrawing1.v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D82"/>
  <sheetViews>
    <sheetView showGridLines="0" zoomScale="110" zoomScaleNormal="110" zoomScaleSheetLayoutView="100" workbookViewId="0">
      <selection sqref="A1:G1"/>
    </sheetView>
  </sheetViews>
  <sheetFormatPr defaultRowHeight="15" x14ac:dyDescent="0.25"/>
  <cols>
    <col min="1" max="2" width="1.7109375" style="1" customWidth="1"/>
    <col min="3" max="3" width="2.42578125" style="1" customWidth="1"/>
    <col min="4" max="4" width="108.7109375" style="6" customWidth="1"/>
    <col min="5" max="6" width="1.7109375" style="1" customWidth="1"/>
    <col min="7" max="7" width="1.7109375" customWidth="1"/>
    <col min="8" max="16384" width="9.140625" style="1"/>
  </cols>
  <sheetData>
    <row r="1" spans="1:30" ht="21" x14ac:dyDescent="0.35">
      <c r="A1" s="244" t="s">
        <v>281</v>
      </c>
      <c r="B1" s="244"/>
      <c r="C1" s="244"/>
      <c r="D1" s="245"/>
      <c r="E1" s="245"/>
      <c r="F1" s="245"/>
      <c r="G1" s="245"/>
      <c r="H1" s="7"/>
      <c r="I1"/>
      <c r="AD1" s="7"/>
    </row>
    <row r="2" spans="1:30" ht="23.25" customHeight="1" x14ac:dyDescent="0.35">
      <c r="A2" s="219"/>
      <c r="B2" s="219"/>
      <c r="C2" s="219"/>
      <c r="D2" s="154"/>
      <c r="E2" s="154"/>
      <c r="F2" s="154"/>
      <c r="G2" s="154"/>
      <c r="H2" s="7"/>
      <c r="I2"/>
      <c r="AD2" s="7"/>
    </row>
    <row r="3" spans="1:30" s="8" customFormat="1" ht="20.100000000000001" customHeight="1" x14ac:dyDescent="0.2">
      <c r="A3" s="242" t="s">
        <v>104</v>
      </c>
      <c r="B3" s="242"/>
      <c r="C3" s="242"/>
      <c r="D3" s="242"/>
      <c r="E3" s="242"/>
      <c r="F3" s="242"/>
      <c r="G3" s="242"/>
    </row>
    <row r="4" spans="1:30" s="220" customFormat="1" ht="39.950000000000003" customHeight="1" x14ac:dyDescent="0.25">
      <c r="A4" s="246" t="s">
        <v>282</v>
      </c>
      <c r="B4" s="246"/>
      <c r="C4" s="246"/>
      <c r="D4" s="246"/>
      <c r="E4" s="246"/>
      <c r="F4" s="246"/>
      <c r="G4" s="246"/>
      <c r="H4" s="223"/>
    </row>
    <row r="5" spans="1:30" s="220" customFormat="1" ht="69.95" customHeight="1" x14ac:dyDescent="0.25">
      <c r="A5" s="246" t="s">
        <v>266</v>
      </c>
      <c r="B5" s="246"/>
      <c r="C5" s="246"/>
      <c r="D5" s="246"/>
      <c r="E5" s="246"/>
      <c r="F5" s="246"/>
      <c r="G5" s="246"/>
      <c r="H5" s="223"/>
    </row>
    <row r="6" spans="1:30" ht="20.100000000000001" customHeight="1" x14ac:dyDescent="0.25">
      <c r="A6" s="242" t="s">
        <v>284</v>
      </c>
      <c r="B6" s="242"/>
      <c r="C6" s="242"/>
      <c r="D6" s="242"/>
      <c r="E6" s="242"/>
      <c r="F6" s="242"/>
      <c r="G6" s="242"/>
      <c r="I6"/>
    </row>
    <row r="7" spans="1:30" s="233" customFormat="1" ht="6.75" customHeight="1" x14ac:dyDescent="0.25">
      <c r="A7" s="232"/>
      <c r="B7" s="232"/>
      <c r="C7" s="232"/>
      <c r="D7" s="232"/>
      <c r="E7" s="232"/>
      <c r="F7" s="232"/>
      <c r="G7" s="232"/>
      <c r="I7" s="234"/>
    </row>
    <row r="8" spans="1:30" s="233" customFormat="1" ht="20.100000000000001" customHeight="1" x14ac:dyDescent="0.25">
      <c r="A8" s="235"/>
      <c r="B8" s="235"/>
      <c r="C8" s="238" t="s">
        <v>289</v>
      </c>
      <c r="D8" s="236" t="s">
        <v>286</v>
      </c>
      <c r="E8" s="235"/>
      <c r="F8" s="235"/>
      <c r="G8" s="235"/>
    </row>
    <row r="9" spans="1:30" s="233" customFormat="1" ht="20.100000000000001" customHeight="1" x14ac:dyDescent="0.25">
      <c r="A9" s="235"/>
      <c r="B9" s="235"/>
      <c r="C9" s="238" t="s">
        <v>290</v>
      </c>
      <c r="D9" s="236" t="s">
        <v>287</v>
      </c>
      <c r="E9" s="235"/>
      <c r="F9" s="235"/>
      <c r="G9" s="235"/>
    </row>
    <row r="10" spans="1:30" s="233" customFormat="1" ht="20.100000000000001" customHeight="1" x14ac:dyDescent="0.25">
      <c r="A10" s="235"/>
      <c r="B10" s="235"/>
      <c r="C10" s="238"/>
      <c r="D10" s="236" t="s">
        <v>288</v>
      </c>
      <c r="E10" s="235"/>
      <c r="F10" s="235"/>
      <c r="G10" s="235"/>
    </row>
    <row r="11" spans="1:30" s="233" customFormat="1" ht="20.100000000000001" customHeight="1" x14ac:dyDescent="0.25">
      <c r="A11" s="235"/>
      <c r="B11" s="235"/>
      <c r="C11" s="235"/>
      <c r="D11" s="237" t="s">
        <v>280</v>
      </c>
      <c r="E11" s="235"/>
      <c r="F11" s="235"/>
      <c r="G11" s="235"/>
    </row>
    <row r="12" spans="1:30" s="10" customFormat="1" ht="21.95" customHeight="1" x14ac:dyDescent="0.25">
      <c r="A12" s="236" t="s">
        <v>267</v>
      </c>
      <c r="B12" s="236"/>
      <c r="C12" s="236"/>
      <c r="D12" s="236"/>
      <c r="E12" s="236"/>
      <c r="F12" s="236"/>
      <c r="G12" s="236"/>
    </row>
    <row r="13" spans="1:30" s="220" customFormat="1" ht="35.1" customHeight="1" x14ac:dyDescent="0.25">
      <c r="C13" s="221" t="s">
        <v>111</v>
      </c>
      <c r="D13" s="241" t="s">
        <v>283</v>
      </c>
      <c r="E13" s="241"/>
      <c r="F13" s="222"/>
    </row>
    <row r="14" spans="1:30" s="220" customFormat="1" ht="35.1" customHeight="1" x14ac:dyDescent="0.25">
      <c r="C14" s="221" t="s">
        <v>111</v>
      </c>
      <c r="D14" s="241" t="s">
        <v>268</v>
      </c>
      <c r="E14" s="241"/>
      <c r="F14" s="222"/>
    </row>
    <row r="15" spans="1:30" s="220" customFormat="1" ht="35.1" customHeight="1" x14ac:dyDescent="0.25">
      <c r="C15" s="221" t="s">
        <v>111</v>
      </c>
      <c r="D15" s="241" t="s">
        <v>269</v>
      </c>
      <c r="E15" s="241"/>
      <c r="F15" s="222"/>
    </row>
    <row r="16" spans="1:30" s="220" customFormat="1" ht="35.1" customHeight="1" x14ac:dyDescent="0.25">
      <c r="C16" s="221" t="s">
        <v>111</v>
      </c>
      <c r="D16" s="241" t="s">
        <v>270</v>
      </c>
      <c r="E16" s="241"/>
      <c r="F16" s="222"/>
    </row>
    <row r="17" spans="1:7" s="220" customFormat="1" ht="35.1" customHeight="1" x14ac:dyDescent="0.25">
      <c r="C17" s="221" t="s">
        <v>111</v>
      </c>
      <c r="D17" s="241" t="s">
        <v>271</v>
      </c>
      <c r="E17" s="241"/>
      <c r="F17" s="222"/>
    </row>
    <row r="18" spans="1:7" s="220" customFormat="1" ht="35.1" customHeight="1" x14ac:dyDescent="0.25">
      <c r="C18" s="221" t="s">
        <v>111</v>
      </c>
      <c r="D18" s="241" t="s">
        <v>272</v>
      </c>
      <c r="E18" s="241"/>
      <c r="F18" s="222"/>
    </row>
    <row r="19" spans="1:7" s="220" customFormat="1" ht="35.1" customHeight="1" x14ac:dyDescent="0.25">
      <c r="C19" s="221" t="s">
        <v>111</v>
      </c>
      <c r="D19" s="241" t="s">
        <v>273</v>
      </c>
      <c r="E19" s="241"/>
      <c r="F19" s="222"/>
    </row>
    <row r="20" spans="1:7" s="220" customFormat="1" ht="35.1" customHeight="1" x14ac:dyDescent="0.25">
      <c r="A20" s="241" t="s">
        <v>274</v>
      </c>
      <c r="B20" s="241"/>
      <c r="C20" s="241"/>
      <c r="D20" s="241"/>
      <c r="E20" s="241"/>
      <c r="F20" s="241"/>
      <c r="G20" s="241"/>
    </row>
    <row r="21" spans="1:7" s="10" customFormat="1" ht="37.5" customHeight="1" x14ac:dyDescent="0.25">
      <c r="A21" s="243" t="s">
        <v>285</v>
      </c>
      <c r="B21" s="243"/>
      <c r="C21" s="243"/>
      <c r="D21" s="243"/>
      <c r="E21" s="243"/>
    </row>
    <row r="22" spans="1:7" s="8" customFormat="1" ht="20.100000000000001" customHeight="1" x14ac:dyDescent="0.2">
      <c r="A22" s="242" t="s">
        <v>105</v>
      </c>
      <c r="B22" s="242"/>
      <c r="C22" s="242"/>
      <c r="D22" s="242"/>
      <c r="E22" s="242"/>
    </row>
    <row r="23" spans="1:7" ht="16.5" customHeight="1" x14ac:dyDescent="0.25">
      <c r="D23" s="2" t="s">
        <v>35</v>
      </c>
    </row>
    <row r="24" spans="1:7" ht="34.5" customHeight="1" x14ac:dyDescent="0.25">
      <c r="D24" s="3" t="s">
        <v>0</v>
      </c>
    </row>
    <row r="25" spans="1:7" ht="60" customHeight="1" x14ac:dyDescent="0.25">
      <c r="D25" s="4" t="s">
        <v>242</v>
      </c>
    </row>
    <row r="26" spans="1:7" s="8" customFormat="1" ht="20.100000000000001" customHeight="1" x14ac:dyDescent="0.2">
      <c r="A26" s="242" t="s">
        <v>1</v>
      </c>
      <c r="B26" s="242"/>
      <c r="C26" s="242"/>
      <c r="D26" s="242"/>
      <c r="E26" s="242"/>
    </row>
    <row r="27" spans="1:7" ht="54.75" customHeight="1" x14ac:dyDescent="0.25">
      <c r="D27" s="3" t="s">
        <v>145</v>
      </c>
    </row>
    <row r="28" spans="1:7" ht="16.5" customHeight="1" x14ac:dyDescent="0.25">
      <c r="D28" s="90" t="s">
        <v>2</v>
      </c>
    </row>
    <row r="29" spans="1:7" ht="29.25" customHeight="1" x14ac:dyDescent="0.25">
      <c r="D29" s="5" t="s">
        <v>33</v>
      </c>
    </row>
    <row r="30" spans="1:7" ht="16.5" customHeight="1" x14ac:dyDescent="0.25">
      <c r="D30" s="90" t="s">
        <v>3</v>
      </c>
    </row>
    <row r="31" spans="1:7" ht="29.25" customHeight="1" x14ac:dyDescent="0.25">
      <c r="D31" s="5" t="s">
        <v>4</v>
      </c>
    </row>
    <row r="32" spans="1:7" ht="16.5" customHeight="1" x14ac:dyDescent="0.25">
      <c r="D32" s="90" t="s">
        <v>5</v>
      </c>
    </row>
    <row r="33" spans="1:5" ht="29.25" customHeight="1" x14ac:dyDescent="0.25">
      <c r="D33" s="5" t="s">
        <v>241</v>
      </c>
    </row>
    <row r="34" spans="1:5" ht="16.5" customHeight="1" x14ac:dyDescent="0.25">
      <c r="D34" s="90" t="s">
        <v>6</v>
      </c>
    </row>
    <row r="35" spans="1:5" ht="79.5" customHeight="1" x14ac:dyDescent="0.25">
      <c r="D35" s="5" t="s">
        <v>240</v>
      </c>
    </row>
    <row r="36" spans="1:5" ht="16.5" customHeight="1" x14ac:dyDescent="0.25">
      <c r="D36" s="90" t="s">
        <v>7</v>
      </c>
    </row>
    <row r="37" spans="1:5" ht="16.5" customHeight="1" x14ac:dyDescent="0.25">
      <c r="D37" s="91" t="s">
        <v>239</v>
      </c>
    </row>
    <row r="38" spans="1:5" ht="16.5" customHeight="1" x14ac:dyDescent="0.25">
      <c r="D38" s="90" t="s">
        <v>8</v>
      </c>
    </row>
    <row r="39" spans="1:5" ht="29.25" customHeight="1" x14ac:dyDescent="0.25">
      <c r="D39" s="5" t="s">
        <v>9</v>
      </c>
    </row>
    <row r="40" spans="1:5" ht="16.5" customHeight="1" x14ac:dyDescent="0.25">
      <c r="D40" s="90" t="s">
        <v>10</v>
      </c>
    </row>
    <row r="41" spans="1:5" ht="16.5" customHeight="1" x14ac:dyDescent="0.25">
      <c r="D41" s="5" t="s">
        <v>11</v>
      </c>
    </row>
    <row r="42" spans="1:5" ht="16.5" customHeight="1" x14ac:dyDescent="0.25">
      <c r="D42" s="90" t="s">
        <v>12</v>
      </c>
    </row>
    <row r="43" spans="1:5" ht="16.5" customHeight="1" x14ac:dyDescent="0.25">
      <c r="D43" s="5" t="s">
        <v>13</v>
      </c>
    </row>
    <row r="44" spans="1:5" ht="16.5" customHeight="1" x14ac:dyDescent="0.25">
      <c r="D44" s="2" t="s">
        <v>14</v>
      </c>
    </row>
    <row r="45" spans="1:5" ht="102" customHeight="1" x14ac:dyDescent="0.25">
      <c r="D45" s="3" t="s">
        <v>147</v>
      </c>
    </row>
    <row r="46" spans="1:5" s="8" customFormat="1" ht="20.100000000000001" customHeight="1" x14ac:dyDescent="0.2">
      <c r="A46" s="242" t="s">
        <v>15</v>
      </c>
      <c r="B46" s="242"/>
      <c r="C46" s="242"/>
      <c r="D46" s="242"/>
      <c r="E46" s="242"/>
    </row>
    <row r="47" spans="1:5" ht="82.5" customHeight="1" x14ac:dyDescent="0.25">
      <c r="D47" s="3" t="s">
        <v>238</v>
      </c>
    </row>
    <row r="48" spans="1:5" ht="20.100000000000001" customHeight="1" x14ac:dyDescent="0.25">
      <c r="D48" s="92" t="s">
        <v>16</v>
      </c>
    </row>
    <row r="49" spans="4:4" ht="16.5" customHeight="1" x14ac:dyDescent="0.25">
      <c r="D49" s="3" t="s">
        <v>17</v>
      </c>
    </row>
    <row r="50" spans="4:4" s="93" customFormat="1" ht="20.100000000000001" customHeight="1" x14ac:dyDescent="0.25">
      <c r="D50" s="92" t="s">
        <v>18</v>
      </c>
    </row>
    <row r="51" spans="4:4" ht="29.25" customHeight="1" x14ac:dyDescent="0.25">
      <c r="D51" s="3" t="s">
        <v>237</v>
      </c>
    </row>
    <row r="52" spans="4:4" ht="16.5" customHeight="1" x14ac:dyDescent="0.25">
      <c r="D52" s="90" t="s">
        <v>236</v>
      </c>
    </row>
    <row r="53" spans="4:4" ht="43.7" customHeight="1" x14ac:dyDescent="0.25">
      <c r="D53" s="5" t="s">
        <v>19</v>
      </c>
    </row>
    <row r="54" spans="4:4" ht="20.100000000000001" customHeight="1" x14ac:dyDescent="0.25">
      <c r="D54" s="92" t="s">
        <v>20</v>
      </c>
    </row>
    <row r="55" spans="4:4" ht="16.5" customHeight="1" x14ac:dyDescent="0.25">
      <c r="D55" s="90" t="s">
        <v>235</v>
      </c>
    </row>
    <row r="56" spans="4:4" ht="66.75" customHeight="1" x14ac:dyDescent="0.25">
      <c r="D56" s="5" t="s">
        <v>234</v>
      </c>
    </row>
    <row r="57" spans="4:4" ht="16.5" customHeight="1" x14ac:dyDescent="0.25">
      <c r="D57" s="90" t="s">
        <v>233</v>
      </c>
    </row>
    <row r="58" spans="4:4" ht="29.25" customHeight="1" x14ac:dyDescent="0.25">
      <c r="D58" s="5" t="s">
        <v>232</v>
      </c>
    </row>
    <row r="59" spans="4:4" ht="16.5" customHeight="1" x14ac:dyDescent="0.25">
      <c r="D59" s="90" t="s">
        <v>231</v>
      </c>
    </row>
    <row r="60" spans="4:4" ht="29.25" customHeight="1" x14ac:dyDescent="0.25">
      <c r="D60" s="5" t="s">
        <v>230</v>
      </c>
    </row>
    <row r="61" spans="4:4" ht="16.5" customHeight="1" x14ac:dyDescent="0.25">
      <c r="D61" s="90" t="s">
        <v>229</v>
      </c>
    </row>
    <row r="62" spans="4:4" ht="16.5" customHeight="1" x14ac:dyDescent="0.25">
      <c r="D62" s="5" t="s">
        <v>228</v>
      </c>
    </row>
    <row r="63" spans="4:4" ht="16.5" customHeight="1" x14ac:dyDescent="0.25">
      <c r="D63" s="90" t="s">
        <v>227</v>
      </c>
    </row>
    <row r="64" spans="4:4" ht="29.25" customHeight="1" x14ac:dyDescent="0.25">
      <c r="D64" s="5" t="s">
        <v>226</v>
      </c>
    </row>
    <row r="65" spans="4:4" ht="16.5" customHeight="1" x14ac:dyDescent="0.25">
      <c r="D65" s="90" t="s">
        <v>21</v>
      </c>
    </row>
    <row r="66" spans="4:4" ht="42" customHeight="1" x14ac:dyDescent="0.25">
      <c r="D66" s="5" t="s">
        <v>22</v>
      </c>
    </row>
    <row r="67" spans="4:4" ht="20.100000000000001" customHeight="1" x14ac:dyDescent="0.25">
      <c r="D67" s="92" t="s">
        <v>23</v>
      </c>
    </row>
    <row r="68" spans="4:4" ht="39.75" customHeight="1" x14ac:dyDescent="0.25">
      <c r="D68" s="3" t="s">
        <v>146</v>
      </c>
    </row>
    <row r="69" spans="4:4" ht="16.5" customHeight="1" x14ac:dyDescent="0.25">
      <c r="D69" s="90" t="s">
        <v>24</v>
      </c>
    </row>
    <row r="70" spans="4:4" ht="16.5" customHeight="1" x14ac:dyDescent="0.25">
      <c r="D70" s="5" t="s">
        <v>25</v>
      </c>
    </row>
    <row r="71" spans="4:4" ht="16.5" customHeight="1" x14ac:dyDescent="0.25">
      <c r="D71" s="90" t="s">
        <v>26</v>
      </c>
    </row>
    <row r="72" spans="4:4" ht="16.5" customHeight="1" x14ac:dyDescent="0.25">
      <c r="D72" s="5" t="s">
        <v>27</v>
      </c>
    </row>
    <row r="73" spans="4:4" ht="16.5" customHeight="1" x14ac:dyDescent="0.25">
      <c r="D73" s="90" t="s">
        <v>28</v>
      </c>
    </row>
    <row r="74" spans="4:4" ht="29.25" customHeight="1" x14ac:dyDescent="0.25">
      <c r="D74" s="5" t="s">
        <v>29</v>
      </c>
    </row>
    <row r="75" spans="4:4" ht="20.100000000000001" customHeight="1" x14ac:dyDescent="0.25">
      <c r="D75" s="92" t="s">
        <v>30</v>
      </c>
    </row>
    <row r="76" spans="4:4" ht="29.25" customHeight="1" x14ac:dyDescent="0.25">
      <c r="D76" s="3" t="s">
        <v>31</v>
      </c>
    </row>
    <row r="77" spans="4:4" ht="20.100000000000001" customHeight="1" x14ac:dyDescent="0.25">
      <c r="D77" s="92" t="s">
        <v>14</v>
      </c>
    </row>
    <row r="78" spans="4:4" ht="54.75" customHeight="1" x14ac:dyDescent="0.25">
      <c r="D78" s="3" t="s">
        <v>32</v>
      </c>
    </row>
    <row r="79" spans="4:4" s="8" customFormat="1" ht="12.75" x14ac:dyDescent="0.2">
      <c r="D79" s="9"/>
    </row>
    <row r="80" spans="4:4" s="8" customFormat="1" ht="12.75" x14ac:dyDescent="0.2">
      <c r="D80" s="9"/>
    </row>
    <row r="81" spans="4:4" s="8" customFormat="1" ht="12.75" x14ac:dyDescent="0.2">
      <c r="D81" s="9"/>
    </row>
    <row r="82" spans="4:4" s="8" customFormat="1" ht="12.75" x14ac:dyDescent="0.2">
      <c r="D82" s="9"/>
    </row>
  </sheetData>
  <sheetProtection algorithmName="SHA-512" hashValue="nABFXZpMcA5/vSBgndnVgD/CkMNzbjOJKl+WXeDq8+bqx620l0PzOCEDqpV4N2glJavXfB3Oxllr0Lm6PKvaBQ==" saltValue="FOpAzitlfeOgxNy6jU4auw==" spinCount="100000" sheet="1" objects="1" scenarios="1"/>
  <mergeCells count="17">
    <mergeCell ref="D13:E13"/>
    <mergeCell ref="A20:G20"/>
    <mergeCell ref="D14:E14"/>
    <mergeCell ref="D15:E15"/>
    <mergeCell ref="D16:E16"/>
    <mergeCell ref="D17:E17"/>
    <mergeCell ref="D18:E18"/>
    <mergeCell ref="A1:G1"/>
    <mergeCell ref="A3:G3"/>
    <mergeCell ref="A4:G4"/>
    <mergeCell ref="A5:G5"/>
    <mergeCell ref="A6:G6"/>
    <mergeCell ref="D19:E19"/>
    <mergeCell ref="A22:E22"/>
    <mergeCell ref="A46:E46"/>
    <mergeCell ref="A26:E26"/>
    <mergeCell ref="A21:E21"/>
  </mergeCells>
  <printOptions horizontalCentered="1"/>
  <pageMargins left="0.25" right="0.25" top="0.25" bottom="0.5" header="0.3" footer="0.25"/>
  <pageSetup scale="86" orientation="portrait" useFirstPageNumber="1" horizontalDpi="1200" verticalDpi="1200" r:id="rId1"/>
  <headerFooter scaleWithDoc="0">
    <oddFooter>&amp;L&amp;9ARA 2017 Cost of Doing Business Survey Instructions&amp;R&amp;9Page &amp;P</oddFooter>
  </headerFooter>
  <rowBreaks count="2" manualBreakCount="2">
    <brk id="20" max="6" man="1"/>
    <brk id="45"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sheetPr>
  <dimension ref="A1:R158"/>
  <sheetViews>
    <sheetView showGridLines="0" tabSelected="1" topLeftCell="A101" zoomScaleNormal="100" zoomScaleSheetLayoutView="100" workbookViewId="0">
      <selection activeCell="Q60" sqref="Q60"/>
    </sheetView>
  </sheetViews>
  <sheetFormatPr defaultRowHeight="15" x14ac:dyDescent="0.25"/>
  <cols>
    <col min="1" max="1" width="3.7109375" style="45" customWidth="1"/>
    <col min="2" max="2" width="3.7109375" style="14" customWidth="1"/>
    <col min="3" max="3" width="55.140625" style="14" customWidth="1"/>
    <col min="4" max="4" width="10" style="14" customWidth="1"/>
    <col min="5" max="5" width="5.42578125" style="14" customWidth="1"/>
    <col min="6" max="6" width="2.85546875" style="14" customWidth="1"/>
    <col min="7" max="7" width="13.42578125" style="14" customWidth="1"/>
    <col min="8" max="8" width="5" style="14" customWidth="1"/>
    <col min="9" max="9" width="2.85546875" style="14" customWidth="1"/>
    <col min="10" max="10" width="13.42578125" style="14" customWidth="1"/>
    <col min="11" max="11" width="4.5703125" style="76" customWidth="1"/>
    <col min="12" max="12" width="3.7109375" style="28" customWidth="1"/>
    <col min="13" max="23" width="9.140625" style="14"/>
    <col min="24" max="24" width="41.42578125" style="14" customWidth="1"/>
    <col min="25" max="25" width="32.5703125" style="14" customWidth="1"/>
    <col min="26" max="16384" width="9.140625" style="14"/>
  </cols>
  <sheetData>
    <row r="1" spans="1:18" s="217" customFormat="1" ht="12.75" x14ac:dyDescent="0.2">
      <c r="B1" s="257"/>
      <c r="C1" s="257"/>
      <c r="D1" s="257"/>
      <c r="E1" s="257"/>
      <c r="F1" s="257"/>
      <c r="G1" s="257"/>
      <c r="H1" s="257"/>
      <c r="I1" s="257"/>
      <c r="J1" s="257"/>
      <c r="K1" s="257"/>
      <c r="L1" s="218"/>
    </row>
    <row r="2" spans="1:18" ht="45" customHeight="1" x14ac:dyDescent="0.25">
      <c r="A2" s="11"/>
      <c r="B2" s="257"/>
      <c r="C2" s="257"/>
      <c r="D2" s="257"/>
      <c r="E2" s="257"/>
      <c r="F2" s="257"/>
      <c r="G2" s="257"/>
      <c r="H2" s="257"/>
      <c r="I2" s="257"/>
      <c r="J2" s="257"/>
      <c r="K2" s="257"/>
      <c r="L2" s="13"/>
    </row>
    <row r="3" spans="1:18" ht="57.75" customHeight="1" x14ac:dyDescent="0.25">
      <c r="A3" s="11"/>
      <c r="B3" s="15" t="s">
        <v>278</v>
      </c>
      <c r="C3" s="16"/>
      <c r="D3" s="16"/>
      <c r="E3" s="16"/>
      <c r="F3" s="16"/>
      <c r="G3" s="16"/>
      <c r="H3" s="16"/>
      <c r="I3" s="16"/>
      <c r="J3" s="16"/>
      <c r="K3" s="95"/>
      <c r="L3" s="17"/>
      <c r="M3" s="18"/>
      <c r="N3" s="18"/>
      <c r="O3" s="18"/>
      <c r="P3" s="18"/>
      <c r="Q3" s="18"/>
      <c r="R3" s="18"/>
    </row>
    <row r="4" spans="1:18" s="214" customFormat="1" ht="20.100000000000001" customHeight="1" x14ac:dyDescent="0.2">
      <c r="B4" s="268" t="s">
        <v>279</v>
      </c>
      <c r="C4" s="268"/>
      <c r="D4" s="268"/>
      <c r="E4" s="268"/>
      <c r="F4" s="268"/>
      <c r="G4" s="268"/>
      <c r="H4" s="268"/>
      <c r="I4" s="268"/>
      <c r="J4" s="268"/>
      <c r="K4" s="268"/>
      <c r="L4" s="216"/>
      <c r="M4" s="215"/>
    </row>
    <row r="5" spans="1:18" s="171" customFormat="1" ht="28.5" customHeight="1" x14ac:dyDescent="0.25">
      <c r="B5" s="213" t="s">
        <v>148</v>
      </c>
      <c r="C5" s="213"/>
      <c r="D5" s="213"/>
      <c r="E5" s="213"/>
      <c r="F5" s="213"/>
      <c r="G5" s="213"/>
      <c r="H5" s="213"/>
      <c r="I5" s="213"/>
      <c r="J5" s="213"/>
      <c r="K5" s="77"/>
      <c r="L5" s="212"/>
    </row>
    <row r="6" spans="1:18" s="171" customFormat="1" ht="21.95" customHeight="1" x14ac:dyDescent="0.25">
      <c r="B6" s="247" t="s">
        <v>208</v>
      </c>
      <c r="C6" s="248"/>
      <c r="D6" s="248"/>
      <c r="E6" s="248"/>
      <c r="F6" s="248"/>
      <c r="G6" s="248"/>
      <c r="H6" s="248"/>
      <c r="I6" s="248"/>
      <c r="J6" s="248"/>
      <c r="K6" s="249"/>
      <c r="L6" s="172"/>
    </row>
    <row r="7" spans="1:18" s="171" customFormat="1" ht="18" customHeight="1" x14ac:dyDescent="0.25">
      <c r="B7" s="252"/>
      <c r="C7" s="252"/>
      <c r="D7" s="252"/>
      <c r="E7" s="252"/>
      <c r="F7" s="252"/>
      <c r="G7" s="252"/>
      <c r="H7" s="252"/>
      <c r="I7" s="252"/>
      <c r="J7" s="252"/>
      <c r="K7" s="252"/>
      <c r="L7" s="172"/>
    </row>
    <row r="8" spans="1:18" ht="52.5" customHeight="1" x14ac:dyDescent="0.25">
      <c r="A8" s="19"/>
      <c r="B8" s="253" t="s">
        <v>103</v>
      </c>
      <c r="C8" s="253"/>
      <c r="D8" s="253"/>
      <c r="E8" s="253"/>
      <c r="F8" s="253"/>
      <c r="G8" s="253"/>
      <c r="H8" s="253"/>
      <c r="I8" s="253"/>
      <c r="J8" s="253"/>
      <c r="K8" s="253"/>
      <c r="L8" s="13"/>
    </row>
    <row r="9" spans="1:18" x14ac:dyDescent="0.25">
      <c r="A9" s="20"/>
      <c r="B9" s="21"/>
      <c r="C9" s="12"/>
      <c r="D9" s="12"/>
      <c r="E9" s="12"/>
      <c r="F9" s="12"/>
      <c r="G9" s="12"/>
      <c r="H9" s="12"/>
      <c r="I9" s="12"/>
      <c r="J9" s="12"/>
      <c r="L9" s="13"/>
    </row>
    <row r="10" spans="1:18" x14ac:dyDescent="0.25">
      <c r="A10" s="11"/>
      <c r="B10" s="21" t="s">
        <v>34</v>
      </c>
      <c r="C10" s="12"/>
      <c r="D10" s="12"/>
      <c r="E10" s="12"/>
      <c r="F10" s="12"/>
      <c r="G10" s="12"/>
      <c r="H10" s="12"/>
      <c r="I10" s="12"/>
      <c r="J10" s="12"/>
      <c r="L10" s="13"/>
    </row>
    <row r="11" spans="1:18" x14ac:dyDescent="0.25">
      <c r="A11" s="19"/>
      <c r="B11" s="22" t="s">
        <v>111</v>
      </c>
      <c r="C11" s="23" t="s">
        <v>292</v>
      </c>
      <c r="D11" s="23"/>
      <c r="E11" s="23"/>
      <c r="F11" s="23"/>
      <c r="G11" s="23"/>
      <c r="H11" s="23"/>
      <c r="I11" s="23"/>
      <c r="J11" s="23"/>
      <c r="K11" s="78"/>
      <c r="L11" s="13"/>
    </row>
    <row r="12" spans="1:18" ht="30" customHeight="1" x14ac:dyDescent="0.25">
      <c r="A12" s="24"/>
      <c r="B12" s="22" t="s">
        <v>111</v>
      </c>
      <c r="C12" s="253" t="s">
        <v>291</v>
      </c>
      <c r="D12" s="253"/>
      <c r="E12" s="253"/>
      <c r="F12" s="253"/>
      <c r="G12" s="253"/>
      <c r="H12" s="253"/>
      <c r="I12" s="253"/>
      <c r="J12" s="253"/>
      <c r="K12" s="253"/>
      <c r="L12" s="13"/>
    </row>
    <row r="13" spans="1:18" x14ac:dyDescent="0.25">
      <c r="A13" s="19"/>
      <c r="B13" s="22" t="s">
        <v>111</v>
      </c>
      <c r="C13" s="253" t="s">
        <v>293</v>
      </c>
      <c r="D13" s="253"/>
      <c r="E13" s="253"/>
      <c r="F13" s="253"/>
      <c r="G13" s="253"/>
      <c r="H13" s="253"/>
      <c r="I13" s="253"/>
      <c r="J13" s="253"/>
      <c r="K13" s="253"/>
      <c r="L13" s="13"/>
    </row>
    <row r="14" spans="1:18" x14ac:dyDescent="0.25">
      <c r="A14" s="19"/>
      <c r="B14" s="21"/>
      <c r="C14" s="12"/>
      <c r="D14" s="12"/>
      <c r="E14" s="12"/>
      <c r="F14" s="12"/>
      <c r="G14" s="12"/>
      <c r="H14" s="12"/>
      <c r="I14" s="12"/>
      <c r="J14" s="12"/>
      <c r="L14" s="13"/>
    </row>
    <row r="15" spans="1:18" x14ac:dyDescent="0.25">
      <c r="A15" s="24"/>
      <c r="B15" s="21" t="s">
        <v>210</v>
      </c>
      <c r="C15" s="12"/>
      <c r="D15" s="12"/>
      <c r="E15" s="12"/>
      <c r="F15" s="12"/>
      <c r="G15" s="12"/>
      <c r="H15" s="12"/>
      <c r="I15" s="12"/>
      <c r="J15" s="12"/>
      <c r="L15" s="13"/>
    </row>
    <row r="16" spans="1:18" x14ac:dyDescent="0.25">
      <c r="A16" s="24"/>
      <c r="B16" s="25" t="s">
        <v>209</v>
      </c>
      <c r="C16" s="12"/>
      <c r="D16" s="12"/>
      <c r="E16" s="12"/>
      <c r="F16" s="12"/>
      <c r="G16" s="12"/>
      <c r="H16" s="12"/>
      <c r="I16" s="12"/>
      <c r="J16" s="12"/>
      <c r="L16" s="13"/>
    </row>
    <row r="17" spans="1:12" x14ac:dyDescent="0.25">
      <c r="A17" s="19"/>
      <c r="B17" s="26" t="s">
        <v>136</v>
      </c>
      <c r="C17" s="12"/>
      <c r="D17" s="12"/>
      <c r="E17" s="12"/>
      <c r="F17" s="12"/>
      <c r="G17" s="12"/>
      <c r="H17" s="12"/>
      <c r="I17" s="12"/>
      <c r="J17" s="12"/>
      <c r="L17" s="13"/>
    </row>
    <row r="18" spans="1:12" x14ac:dyDescent="0.25">
      <c r="A18" s="24"/>
      <c r="B18" s="26" t="s">
        <v>211</v>
      </c>
      <c r="C18" s="12"/>
      <c r="D18" s="12"/>
      <c r="E18" s="12"/>
      <c r="F18" s="12"/>
      <c r="G18" s="12"/>
      <c r="H18" s="12"/>
      <c r="I18" s="12"/>
      <c r="J18" s="12"/>
      <c r="L18" s="13"/>
    </row>
    <row r="19" spans="1:12" x14ac:dyDescent="0.25">
      <c r="A19" s="19"/>
      <c r="B19" s="26" t="s">
        <v>149</v>
      </c>
      <c r="C19" s="12"/>
      <c r="D19" s="12"/>
      <c r="E19" s="12"/>
      <c r="F19" s="12"/>
      <c r="G19" s="12"/>
      <c r="H19" s="12"/>
      <c r="I19" s="12"/>
      <c r="J19" s="12"/>
      <c r="L19" s="13"/>
    </row>
    <row r="20" spans="1:12" x14ac:dyDescent="0.25">
      <c r="A20" s="19"/>
      <c r="B20" s="26"/>
      <c r="C20" s="12"/>
      <c r="D20" s="12"/>
      <c r="E20" s="12"/>
      <c r="F20" s="12"/>
      <c r="G20" s="12"/>
      <c r="H20" s="12"/>
      <c r="I20" s="12"/>
      <c r="J20" s="12"/>
      <c r="L20" s="13"/>
    </row>
    <row r="21" spans="1:12" ht="23.25" customHeight="1" x14ac:dyDescent="0.25">
      <c r="A21" s="24"/>
      <c r="B21" s="27" t="s">
        <v>265</v>
      </c>
      <c r="C21" s="12"/>
      <c r="D21" s="12"/>
      <c r="E21" s="12"/>
      <c r="F21" s="12"/>
      <c r="G21" s="12"/>
      <c r="H21" s="12"/>
      <c r="I21" s="12"/>
      <c r="J21" s="12"/>
      <c r="L21" s="13"/>
    </row>
    <row r="22" spans="1:12" s="171" customFormat="1" ht="20.100000000000001" customHeight="1" x14ac:dyDescent="0.25">
      <c r="C22" s="211" t="s">
        <v>98</v>
      </c>
      <c r="D22" s="254"/>
      <c r="E22" s="255"/>
      <c r="F22" s="255"/>
      <c r="G22" s="255"/>
      <c r="H22" s="255"/>
      <c r="I22" s="255"/>
      <c r="J22" s="256"/>
      <c r="K22" s="77"/>
      <c r="L22" s="172"/>
    </row>
    <row r="23" spans="1:12" s="171" customFormat="1" ht="20.100000000000001" customHeight="1" x14ac:dyDescent="0.25">
      <c r="C23" s="211" t="s">
        <v>99</v>
      </c>
      <c r="D23" s="254"/>
      <c r="E23" s="255"/>
      <c r="F23" s="255"/>
      <c r="G23" s="255"/>
      <c r="H23" s="255"/>
      <c r="I23" s="255"/>
      <c r="J23" s="256"/>
      <c r="K23" s="77"/>
      <c r="L23" s="172"/>
    </row>
    <row r="24" spans="1:12" s="171" customFormat="1" ht="20.100000000000001" customHeight="1" x14ac:dyDescent="0.25">
      <c r="C24" s="211" t="s">
        <v>94</v>
      </c>
      <c r="D24" s="254"/>
      <c r="E24" s="255"/>
      <c r="F24" s="255"/>
      <c r="G24" s="255"/>
      <c r="H24" s="255"/>
      <c r="I24" s="255"/>
      <c r="J24" s="256"/>
      <c r="K24" s="77"/>
      <c r="L24" s="172"/>
    </row>
    <row r="25" spans="1:12" s="171" customFormat="1" ht="20.100000000000001" customHeight="1" x14ac:dyDescent="0.25">
      <c r="C25" s="211" t="s">
        <v>95</v>
      </c>
      <c r="D25" s="254"/>
      <c r="E25" s="255"/>
      <c r="F25" s="255"/>
      <c r="G25" s="255"/>
      <c r="H25" s="255"/>
      <c r="I25" s="255"/>
      <c r="J25" s="256"/>
      <c r="K25" s="77"/>
      <c r="L25" s="172"/>
    </row>
    <row r="26" spans="1:12" s="171" customFormat="1" ht="20.100000000000001" customHeight="1" x14ac:dyDescent="0.25">
      <c r="C26" s="211" t="s">
        <v>102</v>
      </c>
      <c r="D26" s="254"/>
      <c r="E26" s="255"/>
      <c r="F26" s="255"/>
      <c r="G26" s="255"/>
      <c r="H26" s="255"/>
      <c r="I26" s="255"/>
      <c r="J26" s="256"/>
      <c r="K26" s="77"/>
      <c r="L26" s="172"/>
    </row>
    <row r="27" spans="1:12" s="171" customFormat="1" ht="20.100000000000001" customHeight="1" x14ac:dyDescent="0.25">
      <c r="C27" s="211" t="s">
        <v>100</v>
      </c>
      <c r="D27" s="254"/>
      <c r="E27" s="255"/>
      <c r="F27" s="255"/>
      <c r="G27" s="255"/>
      <c r="H27" s="255"/>
      <c r="I27" s="255"/>
      <c r="J27" s="256"/>
      <c r="K27" s="77"/>
      <c r="L27" s="172"/>
    </row>
    <row r="28" spans="1:12" s="171" customFormat="1" ht="20.100000000000001" customHeight="1" x14ac:dyDescent="0.25">
      <c r="C28" s="211" t="s">
        <v>101</v>
      </c>
      <c r="D28" s="254"/>
      <c r="E28" s="255"/>
      <c r="F28" s="255"/>
      <c r="G28" s="255"/>
      <c r="H28" s="255"/>
      <c r="I28" s="255"/>
      <c r="J28" s="256"/>
      <c r="K28" s="77"/>
      <c r="L28" s="172"/>
    </row>
    <row r="29" spans="1:12" s="171" customFormat="1" ht="20.100000000000001" customHeight="1" x14ac:dyDescent="0.25">
      <c r="C29" s="211" t="s">
        <v>96</v>
      </c>
      <c r="D29" s="254"/>
      <c r="E29" s="255"/>
      <c r="F29" s="255"/>
      <c r="G29" s="255"/>
      <c r="H29" s="255"/>
      <c r="I29" s="255"/>
      <c r="J29" s="256"/>
      <c r="K29" s="77"/>
      <c r="L29" s="172"/>
    </row>
    <row r="30" spans="1:12" s="171" customFormat="1" ht="20.100000000000001" customHeight="1" x14ac:dyDescent="0.25">
      <c r="C30" s="211" t="s">
        <v>97</v>
      </c>
      <c r="D30" s="254"/>
      <c r="E30" s="255"/>
      <c r="F30" s="255"/>
      <c r="G30" s="255"/>
      <c r="H30" s="255"/>
      <c r="I30" s="255"/>
      <c r="J30" s="256"/>
      <c r="K30" s="77"/>
      <c r="L30" s="172"/>
    </row>
    <row r="31" spans="1:12" ht="15.75" x14ac:dyDescent="0.25">
      <c r="A31" s="19"/>
      <c r="B31" s="29"/>
      <c r="C31" s="12"/>
      <c r="D31" s="12"/>
      <c r="E31" s="12"/>
      <c r="F31" s="12"/>
      <c r="G31" s="12"/>
      <c r="H31" s="12"/>
      <c r="I31" s="12"/>
      <c r="J31" s="12"/>
    </row>
    <row r="32" spans="1:12" ht="20.100000000000001" customHeight="1" x14ac:dyDescent="0.25">
      <c r="A32" s="160"/>
      <c r="B32" s="282" t="s">
        <v>35</v>
      </c>
      <c r="C32" s="282"/>
      <c r="D32" s="282"/>
      <c r="E32" s="282"/>
      <c r="F32" s="282"/>
      <c r="G32" s="282"/>
      <c r="H32" s="282"/>
      <c r="I32" s="282"/>
      <c r="J32" s="282"/>
      <c r="K32" s="282"/>
      <c r="L32" s="13"/>
    </row>
    <row r="33" spans="1:12" s="208" customFormat="1" ht="39.950000000000003" customHeight="1" x14ac:dyDescent="0.25">
      <c r="A33" s="210"/>
      <c r="B33" s="277" t="s">
        <v>264</v>
      </c>
      <c r="C33" s="277"/>
      <c r="D33" s="277"/>
      <c r="E33" s="277"/>
      <c r="F33" s="277"/>
      <c r="G33" s="277"/>
      <c r="H33" s="277"/>
      <c r="I33" s="277"/>
      <c r="J33" s="277"/>
      <c r="K33" s="277"/>
      <c r="L33" s="209"/>
    </row>
    <row r="34" spans="1:12" x14ac:dyDescent="0.25">
      <c r="A34" s="30"/>
      <c r="B34" s="27"/>
      <c r="C34" s="12"/>
      <c r="D34" s="12"/>
      <c r="E34" s="12"/>
      <c r="F34" s="12"/>
      <c r="G34" s="12"/>
      <c r="H34" s="12"/>
      <c r="I34" s="12"/>
      <c r="J34" s="12"/>
      <c r="L34" s="13"/>
    </row>
    <row r="35" spans="1:12" s="33" customFormat="1" ht="20.100000000000001" customHeight="1" x14ac:dyDescent="0.25">
      <c r="A35" s="31"/>
      <c r="B35" s="166">
        <v>1</v>
      </c>
      <c r="C35" s="269" t="s">
        <v>131</v>
      </c>
      <c r="D35" s="269"/>
      <c r="E35" s="269"/>
      <c r="F35" s="269"/>
      <c r="G35" s="269"/>
      <c r="H35" s="32"/>
      <c r="I35" s="266"/>
      <c r="J35" s="267"/>
      <c r="K35" s="79">
        <v>1</v>
      </c>
      <c r="L35" s="155"/>
    </row>
    <row r="36" spans="1:12" s="33" customFormat="1" ht="39.950000000000003" customHeight="1" x14ac:dyDescent="0.25">
      <c r="A36" s="31"/>
      <c r="B36" s="166">
        <v>2</v>
      </c>
      <c r="C36" s="278" t="s">
        <v>212</v>
      </c>
      <c r="D36" s="278"/>
      <c r="E36" s="278"/>
      <c r="F36" s="278"/>
      <c r="G36" s="278"/>
      <c r="H36" s="279"/>
      <c r="I36" s="250"/>
      <c r="J36" s="251"/>
      <c r="K36" s="168">
        <v>101</v>
      </c>
      <c r="L36" s="155"/>
    </row>
    <row r="37" spans="1:12" s="33" customFormat="1" ht="20.100000000000001" customHeight="1" x14ac:dyDescent="0.25">
      <c r="A37" s="31"/>
      <c r="B37" s="270">
        <v>3</v>
      </c>
      <c r="C37" s="269" t="s">
        <v>135</v>
      </c>
      <c r="D37" s="34"/>
      <c r="E37" s="34"/>
      <c r="F37" s="34"/>
      <c r="G37" s="39"/>
      <c r="H37" s="74" t="s">
        <v>132</v>
      </c>
      <c r="I37" s="264"/>
      <c r="J37" s="265"/>
      <c r="K37" s="207" t="s">
        <v>142</v>
      </c>
      <c r="L37" s="35"/>
    </row>
    <row r="38" spans="1:12" s="33" customFormat="1" ht="20.100000000000001" customHeight="1" x14ac:dyDescent="0.25">
      <c r="A38" s="36"/>
      <c r="B38" s="271"/>
      <c r="C38" s="280"/>
      <c r="D38" s="37"/>
      <c r="E38" s="37"/>
      <c r="F38" s="37"/>
      <c r="G38" s="73"/>
      <c r="H38" s="75" t="s">
        <v>71</v>
      </c>
      <c r="I38" s="262"/>
      <c r="J38" s="263"/>
      <c r="K38" s="206" t="s">
        <v>143</v>
      </c>
      <c r="L38" s="38"/>
    </row>
    <row r="39" spans="1:12" s="33" customFormat="1" ht="20.100000000000001" customHeight="1" x14ac:dyDescent="0.25">
      <c r="A39" s="36"/>
      <c r="B39" s="271"/>
      <c r="C39" s="280"/>
      <c r="D39" s="258" t="s">
        <v>133</v>
      </c>
      <c r="E39" s="258"/>
      <c r="F39" s="258"/>
      <c r="G39" s="258"/>
      <c r="H39" s="259"/>
      <c r="I39" s="273"/>
      <c r="J39" s="274"/>
      <c r="K39" s="205" t="s">
        <v>144</v>
      </c>
      <c r="L39" s="38"/>
    </row>
    <row r="40" spans="1:12" s="33" customFormat="1" ht="15.75" customHeight="1" x14ac:dyDescent="0.25">
      <c r="A40" s="31"/>
      <c r="B40" s="272"/>
      <c r="C40" s="281"/>
      <c r="D40" s="260"/>
      <c r="E40" s="260"/>
      <c r="F40" s="260"/>
      <c r="G40" s="260"/>
      <c r="H40" s="261"/>
      <c r="I40" s="275"/>
      <c r="J40" s="276"/>
      <c r="K40" s="80"/>
      <c r="L40" s="35"/>
    </row>
    <row r="41" spans="1:12" s="33" customFormat="1" ht="20.100000000000001" customHeight="1" x14ac:dyDescent="0.25">
      <c r="A41" s="159"/>
      <c r="B41" s="158">
        <v>4</v>
      </c>
      <c r="C41" s="269" t="s">
        <v>263</v>
      </c>
      <c r="D41" s="39"/>
      <c r="E41" s="330" t="s">
        <v>36</v>
      </c>
      <c r="F41" s="330"/>
      <c r="G41" s="330"/>
      <c r="H41" s="331"/>
      <c r="I41" s="286" t="s">
        <v>261</v>
      </c>
      <c r="J41" s="287"/>
      <c r="K41" s="81">
        <v>3</v>
      </c>
      <c r="L41" s="155"/>
    </row>
    <row r="42" spans="1:12" s="33" customFormat="1" ht="20.100000000000001" customHeight="1" x14ac:dyDescent="0.25">
      <c r="A42" s="159"/>
      <c r="B42" s="156"/>
      <c r="C42" s="328"/>
      <c r="D42" s="96"/>
      <c r="E42" s="330" t="s">
        <v>213</v>
      </c>
      <c r="F42" s="330"/>
      <c r="G42" s="330"/>
      <c r="H42" s="331"/>
      <c r="I42" s="286" t="s">
        <v>261</v>
      </c>
      <c r="J42" s="287"/>
      <c r="K42" s="81">
        <v>4</v>
      </c>
      <c r="L42" s="155"/>
    </row>
    <row r="43" spans="1:12" s="33" customFormat="1" ht="20.100000000000001" customHeight="1" x14ac:dyDescent="0.25">
      <c r="A43" s="159"/>
      <c r="B43" s="156"/>
      <c r="C43" s="328"/>
      <c r="D43" s="96"/>
      <c r="E43" s="330" t="s">
        <v>215</v>
      </c>
      <c r="F43" s="330"/>
      <c r="G43" s="330"/>
      <c r="H43" s="331"/>
      <c r="I43" s="286" t="s">
        <v>261</v>
      </c>
      <c r="J43" s="287"/>
      <c r="K43" s="168">
        <v>102</v>
      </c>
      <c r="L43" s="155"/>
    </row>
    <row r="44" spans="1:12" s="33" customFormat="1" ht="20.100000000000001" customHeight="1" thickBot="1" x14ac:dyDescent="0.3">
      <c r="A44" s="159"/>
      <c r="B44" s="156"/>
      <c r="C44" s="328"/>
      <c r="D44" s="96"/>
      <c r="E44" s="283" t="s">
        <v>214</v>
      </c>
      <c r="F44" s="284"/>
      <c r="G44" s="284"/>
      <c r="H44" s="285"/>
      <c r="I44" s="297" t="s">
        <v>261</v>
      </c>
      <c r="J44" s="298"/>
      <c r="K44" s="157">
        <v>5</v>
      </c>
      <c r="L44" s="155"/>
    </row>
    <row r="45" spans="1:12" s="33" customFormat="1" ht="20.100000000000001" customHeight="1" x14ac:dyDescent="0.25">
      <c r="A45" s="31"/>
      <c r="B45" s="41"/>
      <c r="C45" s="329"/>
      <c r="D45" s="42"/>
      <c r="E45" s="42"/>
      <c r="F45" s="42"/>
      <c r="G45" s="42"/>
      <c r="H45" s="170" t="s">
        <v>262</v>
      </c>
      <c r="I45" s="299" t="str">
        <f>IF(SUM(I41:I44)=0,"Hrs.",SUM(I41:I44))</f>
        <v>Hrs.</v>
      </c>
      <c r="J45" s="300"/>
      <c r="K45" s="167">
        <v>6</v>
      </c>
      <c r="L45" s="155"/>
    </row>
    <row r="46" spans="1:12" s="33" customFormat="1" ht="20.100000000000001" customHeight="1" x14ac:dyDescent="0.25">
      <c r="A46" s="31"/>
      <c r="B46" s="158">
        <v>5</v>
      </c>
      <c r="C46" s="332" t="s">
        <v>260</v>
      </c>
      <c r="D46" s="314" t="s">
        <v>259</v>
      </c>
      <c r="E46" s="317" t="s">
        <v>37</v>
      </c>
      <c r="F46" s="294"/>
      <c r="G46" s="294"/>
      <c r="H46" s="301"/>
      <c r="I46" s="292" t="s">
        <v>256</v>
      </c>
      <c r="J46" s="293"/>
      <c r="K46" s="81">
        <v>7</v>
      </c>
      <c r="L46" s="155"/>
    </row>
    <row r="47" spans="1:12" s="33" customFormat="1" ht="20.100000000000001" customHeight="1" x14ac:dyDescent="0.25">
      <c r="A47" s="36"/>
      <c r="B47" s="156"/>
      <c r="C47" s="333"/>
      <c r="D47" s="315"/>
      <c r="E47" s="294" t="s">
        <v>38</v>
      </c>
      <c r="F47" s="294"/>
      <c r="G47" s="294"/>
      <c r="H47" s="301"/>
      <c r="I47" s="292" t="s">
        <v>256</v>
      </c>
      <c r="J47" s="293"/>
      <c r="K47" s="81">
        <v>8</v>
      </c>
      <c r="L47" s="155"/>
    </row>
    <row r="48" spans="1:12" s="33" customFormat="1" ht="20.100000000000001" customHeight="1" x14ac:dyDescent="0.25">
      <c r="A48" s="31"/>
      <c r="B48" s="156"/>
      <c r="C48" s="333"/>
      <c r="D48" s="315"/>
      <c r="E48" s="294" t="s">
        <v>39</v>
      </c>
      <c r="F48" s="294"/>
      <c r="G48" s="294"/>
      <c r="H48" s="301"/>
      <c r="I48" s="292" t="s">
        <v>256</v>
      </c>
      <c r="J48" s="293"/>
      <c r="K48" s="81">
        <v>9</v>
      </c>
      <c r="L48" s="155"/>
    </row>
    <row r="49" spans="1:12" s="33" customFormat="1" ht="20.100000000000001" customHeight="1" x14ac:dyDescent="0.25">
      <c r="A49" s="36"/>
      <c r="B49" s="156"/>
      <c r="C49" s="333"/>
      <c r="D49" s="316"/>
      <c r="E49" s="294" t="s">
        <v>217</v>
      </c>
      <c r="F49" s="294"/>
      <c r="G49" s="294"/>
      <c r="H49" s="301"/>
      <c r="I49" s="292" t="s">
        <v>256</v>
      </c>
      <c r="J49" s="293"/>
      <c r="K49" s="81">
        <v>10</v>
      </c>
      <c r="L49" s="155"/>
    </row>
    <row r="50" spans="1:12" s="33" customFormat="1" ht="20.100000000000001" customHeight="1" x14ac:dyDescent="0.25">
      <c r="A50" s="159"/>
      <c r="B50" s="41"/>
      <c r="C50" s="329"/>
      <c r="D50" s="329"/>
      <c r="E50" s="294" t="s">
        <v>110</v>
      </c>
      <c r="F50" s="294"/>
      <c r="G50" s="294"/>
      <c r="H50" s="301"/>
      <c r="I50" s="306" t="str">
        <f>IF(SUM(I46:I49)=0,"100%",SUM(I46:I49))</f>
        <v>100%</v>
      </c>
      <c r="J50" s="307"/>
      <c r="K50" s="82"/>
      <c r="L50" s="155"/>
    </row>
    <row r="51" spans="1:12" s="33" customFormat="1" ht="20.100000000000001" customHeight="1" x14ac:dyDescent="0.25">
      <c r="A51" s="159"/>
      <c r="B51" s="158">
        <v>6</v>
      </c>
      <c r="C51" s="269" t="s">
        <v>258</v>
      </c>
      <c r="D51" s="294" t="s">
        <v>37</v>
      </c>
      <c r="E51" s="295"/>
      <c r="F51" s="295"/>
      <c r="G51" s="295"/>
      <c r="H51" s="296"/>
      <c r="I51" s="292" t="s">
        <v>256</v>
      </c>
      <c r="J51" s="293"/>
      <c r="K51" s="168">
        <v>103</v>
      </c>
      <c r="L51" s="155"/>
    </row>
    <row r="52" spans="1:12" s="33" customFormat="1" ht="20.100000000000001" customHeight="1" x14ac:dyDescent="0.25">
      <c r="A52" s="159"/>
      <c r="B52" s="156"/>
      <c r="C52" s="328"/>
      <c r="D52" s="294" t="s">
        <v>216</v>
      </c>
      <c r="E52" s="295"/>
      <c r="F52" s="295"/>
      <c r="G52" s="295"/>
      <c r="H52" s="296"/>
      <c r="I52" s="292" t="s">
        <v>256</v>
      </c>
      <c r="J52" s="293"/>
      <c r="K52" s="168">
        <v>104</v>
      </c>
      <c r="L52" s="155"/>
    </row>
    <row r="53" spans="1:12" s="33" customFormat="1" ht="20.100000000000001" customHeight="1" x14ac:dyDescent="0.25">
      <c r="A53" s="159"/>
      <c r="B53" s="156"/>
      <c r="C53" s="328"/>
      <c r="D53" s="294" t="s">
        <v>257</v>
      </c>
      <c r="E53" s="295"/>
      <c r="F53" s="295"/>
      <c r="G53" s="295"/>
      <c r="H53" s="296"/>
      <c r="I53" s="292" t="s">
        <v>256</v>
      </c>
      <c r="J53" s="293"/>
      <c r="K53" s="168">
        <v>105</v>
      </c>
      <c r="L53" s="155"/>
    </row>
    <row r="54" spans="1:12" s="33" customFormat="1" ht="20.100000000000001" customHeight="1" x14ac:dyDescent="0.25">
      <c r="A54" s="159"/>
      <c r="B54" s="41"/>
      <c r="C54" s="329"/>
      <c r="D54" s="308" t="s">
        <v>110</v>
      </c>
      <c r="E54" s="309"/>
      <c r="F54" s="309"/>
      <c r="G54" s="309"/>
      <c r="H54" s="310"/>
      <c r="I54" s="306" t="str">
        <f>IF(SUM(I51:I53)=0,"100%",SUM(I51:I53))</f>
        <v>100%</v>
      </c>
      <c r="J54" s="307"/>
      <c r="K54" s="169"/>
      <c r="L54" s="155"/>
    </row>
    <row r="55" spans="1:12" s="33" customFormat="1" ht="20.100000000000001" customHeight="1" x14ac:dyDescent="0.25">
      <c r="A55" s="159"/>
      <c r="B55" s="158">
        <v>7</v>
      </c>
      <c r="C55" s="39" t="s">
        <v>219</v>
      </c>
      <c r="D55" s="294" t="s">
        <v>218</v>
      </c>
      <c r="E55" s="295"/>
      <c r="F55" s="295"/>
      <c r="G55" s="295"/>
      <c r="H55" s="296"/>
      <c r="I55" s="290" t="s">
        <v>256</v>
      </c>
      <c r="J55" s="291"/>
      <c r="K55" s="168">
        <v>106</v>
      </c>
      <c r="L55" s="155"/>
    </row>
    <row r="56" spans="1:12" s="33" customFormat="1" ht="20.100000000000001" customHeight="1" x14ac:dyDescent="0.25">
      <c r="A56" s="159"/>
      <c r="B56" s="156"/>
      <c r="C56" s="159"/>
      <c r="D56" s="294" t="s">
        <v>294</v>
      </c>
      <c r="E56" s="295"/>
      <c r="F56" s="295"/>
      <c r="G56" s="295"/>
      <c r="H56" s="296"/>
      <c r="I56" s="290" t="s">
        <v>256</v>
      </c>
      <c r="J56" s="291"/>
      <c r="K56" s="168">
        <v>107</v>
      </c>
      <c r="L56" s="155"/>
    </row>
    <row r="57" spans="1:12" s="33" customFormat="1" ht="20.100000000000001" customHeight="1" x14ac:dyDescent="0.25">
      <c r="A57" s="159"/>
      <c r="B57" s="41"/>
      <c r="C57" s="162"/>
      <c r="D57" s="294" t="s">
        <v>295</v>
      </c>
      <c r="E57" s="295"/>
      <c r="F57" s="295"/>
      <c r="G57" s="295"/>
      <c r="H57" s="296"/>
      <c r="I57" s="290" t="s">
        <v>256</v>
      </c>
      <c r="J57" s="291"/>
      <c r="K57" s="157">
        <v>108</v>
      </c>
      <c r="L57" s="155"/>
    </row>
    <row r="58" spans="1:12" s="33" customFormat="1" ht="20.100000000000001" customHeight="1" x14ac:dyDescent="0.25">
      <c r="A58" s="43"/>
      <c r="B58" s="158">
        <v>8</v>
      </c>
      <c r="C58" s="39" t="s">
        <v>134</v>
      </c>
      <c r="D58" s="34"/>
      <c r="E58" s="204" t="s">
        <v>140</v>
      </c>
      <c r="F58" s="203" t="s">
        <v>106</v>
      </c>
      <c r="G58" s="202"/>
      <c r="H58" s="201" t="s">
        <v>141</v>
      </c>
      <c r="I58" s="200"/>
      <c r="J58" s="199" t="s">
        <v>107</v>
      </c>
      <c r="K58" s="198"/>
      <c r="L58" s="155"/>
    </row>
    <row r="59" spans="1:12" s="33" customFormat="1" ht="15" customHeight="1" x14ac:dyDescent="0.25">
      <c r="A59" s="159"/>
      <c r="B59" s="323">
        <v>9</v>
      </c>
      <c r="C59" s="269" t="s">
        <v>220</v>
      </c>
      <c r="D59" s="34"/>
      <c r="E59" s="34"/>
      <c r="F59" s="34"/>
      <c r="G59" s="34"/>
      <c r="H59" s="44" t="s">
        <v>255</v>
      </c>
      <c r="I59" s="324" t="s">
        <v>41</v>
      </c>
      <c r="J59" s="325"/>
      <c r="K59" s="288">
        <v>13</v>
      </c>
      <c r="L59" s="322"/>
    </row>
    <row r="60" spans="1:12" s="33" customFormat="1" ht="36.75" customHeight="1" x14ac:dyDescent="0.25">
      <c r="A60" s="159"/>
      <c r="B60" s="318"/>
      <c r="C60" s="328"/>
      <c r="D60" s="40"/>
      <c r="E60" s="40"/>
      <c r="F60" s="40"/>
      <c r="G60" s="40"/>
      <c r="H60" s="71" t="s">
        <v>40</v>
      </c>
      <c r="I60" s="326"/>
      <c r="J60" s="327"/>
      <c r="K60" s="289"/>
      <c r="L60" s="322"/>
    </row>
    <row r="61" spans="1:12" s="33" customFormat="1" ht="15" customHeight="1" x14ac:dyDescent="0.25">
      <c r="A61" s="43"/>
      <c r="B61" s="318"/>
      <c r="C61" s="328"/>
      <c r="D61" s="40"/>
      <c r="E61" s="40"/>
      <c r="F61" s="40"/>
      <c r="G61" s="40"/>
      <c r="H61" s="71" t="s">
        <v>42</v>
      </c>
      <c r="I61" s="324" t="s">
        <v>41</v>
      </c>
      <c r="J61" s="325"/>
      <c r="K61" s="320">
        <v>14</v>
      </c>
      <c r="L61" s="322"/>
    </row>
    <row r="62" spans="1:12" s="33" customFormat="1" ht="36.75" customHeight="1" x14ac:dyDescent="0.25">
      <c r="A62" s="43"/>
      <c r="B62" s="319"/>
      <c r="C62" s="329"/>
      <c r="D62" s="239"/>
      <c r="E62" s="239"/>
      <c r="F62" s="239"/>
      <c r="G62" s="239"/>
      <c r="H62" s="240" t="s">
        <v>43</v>
      </c>
      <c r="I62" s="326"/>
      <c r="J62" s="327"/>
      <c r="K62" s="321"/>
      <c r="L62" s="322"/>
    </row>
    <row r="63" spans="1:12" ht="6.75" customHeight="1" x14ac:dyDescent="0.25">
      <c r="B63" s="21"/>
      <c r="C63" s="12"/>
      <c r="D63" s="12"/>
      <c r="E63" s="12"/>
      <c r="F63" s="12"/>
      <c r="G63" s="12"/>
      <c r="H63" s="12"/>
      <c r="I63" s="12"/>
      <c r="J63" s="12"/>
      <c r="L63" s="13"/>
    </row>
    <row r="64" spans="1:12" ht="20.100000000000001" customHeight="1" x14ac:dyDescent="0.25">
      <c r="A64" s="160"/>
      <c r="B64" s="304" t="s">
        <v>109</v>
      </c>
      <c r="C64" s="304"/>
      <c r="D64" s="304"/>
      <c r="E64" s="304"/>
      <c r="F64" s="304"/>
      <c r="G64" s="304"/>
      <c r="H64" s="304"/>
      <c r="I64" s="304"/>
      <c r="J64" s="304"/>
      <c r="K64" s="304"/>
      <c r="L64" s="13"/>
    </row>
    <row r="65" spans="1:12" s="51" customFormat="1" ht="22.5" customHeight="1" x14ac:dyDescent="0.25">
      <c r="A65" s="48"/>
      <c r="B65" s="49" t="s">
        <v>137</v>
      </c>
      <c r="C65" s="50"/>
      <c r="D65" s="50"/>
      <c r="E65" s="50"/>
      <c r="F65" s="50"/>
      <c r="G65" s="50"/>
      <c r="H65" s="50"/>
      <c r="I65" s="50"/>
      <c r="J65" s="50"/>
      <c r="K65" s="76"/>
      <c r="L65" s="17"/>
    </row>
    <row r="66" spans="1:12" ht="35.25" customHeight="1" x14ac:dyDescent="0.25">
      <c r="B66" s="305" t="s">
        <v>138</v>
      </c>
      <c r="C66" s="305"/>
      <c r="D66" s="305"/>
      <c r="E66" s="305"/>
      <c r="F66" s="305"/>
      <c r="G66" s="305"/>
      <c r="H66" s="305"/>
      <c r="I66" s="305"/>
      <c r="J66" s="305"/>
      <c r="K66" s="305"/>
      <c r="L66" s="13"/>
    </row>
    <row r="67" spans="1:12" s="51" customFormat="1" ht="20.100000000000001" customHeight="1" x14ac:dyDescent="0.25">
      <c r="A67" s="50"/>
      <c r="B67" s="52" t="s">
        <v>44</v>
      </c>
      <c r="C67" s="52"/>
      <c r="D67" s="52"/>
      <c r="E67" s="52"/>
      <c r="F67" s="52"/>
      <c r="G67" s="52"/>
      <c r="H67" s="52"/>
      <c r="I67" s="52"/>
      <c r="J67" s="53"/>
      <c r="K67" s="83"/>
      <c r="L67" s="17"/>
    </row>
    <row r="68" spans="1:12" s="51" customFormat="1" ht="20.100000000000001" customHeight="1" x14ac:dyDescent="0.25">
      <c r="A68" s="50"/>
      <c r="B68" s="54" t="s">
        <v>45</v>
      </c>
      <c r="C68" s="55"/>
      <c r="D68" s="55"/>
      <c r="E68" s="55"/>
      <c r="F68" s="55"/>
      <c r="G68" s="55"/>
      <c r="H68" s="55"/>
      <c r="I68" s="55"/>
      <c r="J68" s="56"/>
      <c r="K68" s="84"/>
      <c r="L68" s="17"/>
    </row>
    <row r="69" spans="1:12" s="51" customFormat="1" ht="20.100000000000001" customHeight="1" x14ac:dyDescent="0.25">
      <c r="A69" s="50"/>
      <c r="B69" s="58">
        <v>1</v>
      </c>
      <c r="C69" s="59" t="s">
        <v>46</v>
      </c>
      <c r="D69" s="59"/>
      <c r="E69" s="60"/>
      <c r="F69" s="175" t="s">
        <v>41</v>
      </c>
      <c r="G69" s="177"/>
      <c r="H69" s="161">
        <v>21</v>
      </c>
      <c r="I69" s="184"/>
      <c r="J69" s="184"/>
      <c r="K69" s="184"/>
      <c r="L69" s="61"/>
    </row>
    <row r="70" spans="1:12" s="51" customFormat="1" ht="20.100000000000001" customHeight="1" x14ac:dyDescent="0.25">
      <c r="A70" s="50"/>
      <c r="B70" s="58">
        <v>2</v>
      </c>
      <c r="C70" s="59" t="s">
        <v>117</v>
      </c>
      <c r="D70" s="59"/>
      <c r="E70" s="60"/>
      <c r="F70" s="175" t="s">
        <v>41</v>
      </c>
      <c r="G70" s="177"/>
      <c r="H70" s="85">
        <v>22</v>
      </c>
      <c r="I70" s="184"/>
      <c r="J70" s="184"/>
      <c r="K70" s="184"/>
      <c r="L70" s="61"/>
    </row>
    <row r="71" spans="1:12" s="51" customFormat="1" ht="20.100000000000001" customHeight="1" x14ac:dyDescent="0.25">
      <c r="A71" s="50"/>
      <c r="B71" s="58">
        <v>3</v>
      </c>
      <c r="C71" s="59" t="s">
        <v>47</v>
      </c>
      <c r="D71" s="59"/>
      <c r="E71" s="60"/>
      <c r="F71" s="175" t="s">
        <v>41</v>
      </c>
      <c r="G71" s="177"/>
      <c r="H71" s="85">
        <v>23</v>
      </c>
      <c r="I71" s="184"/>
      <c r="J71" s="184"/>
      <c r="K71" s="184"/>
      <c r="L71" s="61"/>
    </row>
    <row r="72" spans="1:12" s="51" customFormat="1" ht="20.100000000000001" customHeight="1" x14ac:dyDescent="0.25">
      <c r="A72" s="50"/>
      <c r="B72" s="58">
        <v>4</v>
      </c>
      <c r="C72" s="59" t="s">
        <v>116</v>
      </c>
      <c r="D72" s="59"/>
      <c r="E72" s="60"/>
      <c r="F72" s="175" t="s">
        <v>41</v>
      </c>
      <c r="G72" s="177"/>
      <c r="H72" s="85">
        <v>24</v>
      </c>
      <c r="I72" s="184"/>
      <c r="J72" s="184"/>
      <c r="K72" s="184"/>
      <c r="L72" s="61"/>
    </row>
    <row r="73" spans="1:12" s="51" customFormat="1" ht="20.100000000000001" customHeight="1" x14ac:dyDescent="0.25">
      <c r="A73" s="50"/>
      <c r="B73" s="58">
        <v>5</v>
      </c>
      <c r="C73" s="55" t="s">
        <v>72</v>
      </c>
      <c r="D73" s="55"/>
      <c r="E73" s="60"/>
      <c r="F73" s="197"/>
      <c r="G73" s="197"/>
      <c r="H73" s="197"/>
      <c r="I73" s="175" t="s">
        <v>41</v>
      </c>
      <c r="J73" s="177">
        <f>SUM(G69:G72)</f>
        <v>0</v>
      </c>
      <c r="K73" s="85">
        <v>25</v>
      </c>
      <c r="L73" s="61"/>
    </row>
    <row r="74" spans="1:12" s="51" customFormat="1" ht="20.100000000000001" customHeight="1" x14ac:dyDescent="0.25">
      <c r="A74" s="50"/>
      <c r="B74" s="54" t="s">
        <v>48</v>
      </c>
      <c r="C74" s="55"/>
      <c r="D74" s="55"/>
      <c r="E74" s="60"/>
      <c r="F74" s="60"/>
      <c r="G74" s="60"/>
      <c r="H74" s="60"/>
      <c r="I74" s="72"/>
      <c r="J74" s="163"/>
      <c r="K74" s="84"/>
      <c r="L74" s="61"/>
    </row>
    <row r="75" spans="1:12" s="51" customFormat="1" ht="20.100000000000001" customHeight="1" x14ac:dyDescent="0.25">
      <c r="A75" s="50"/>
      <c r="B75" s="58">
        <v>6</v>
      </c>
      <c r="C75" s="59" t="s">
        <v>48</v>
      </c>
      <c r="D75" s="59"/>
      <c r="E75" s="60"/>
      <c r="F75" s="175" t="s">
        <v>41</v>
      </c>
      <c r="G75" s="177"/>
      <c r="H75" s="161">
        <v>26</v>
      </c>
      <c r="I75" s="184"/>
      <c r="J75" s="184"/>
      <c r="K75" s="184"/>
      <c r="L75" s="61"/>
    </row>
    <row r="76" spans="1:12" s="51" customFormat="1" ht="20.100000000000001" customHeight="1" x14ac:dyDescent="0.25">
      <c r="A76" s="50"/>
      <c r="B76" s="58">
        <v>7</v>
      </c>
      <c r="C76" s="59" t="s">
        <v>114</v>
      </c>
      <c r="D76" s="59"/>
      <c r="E76" s="60"/>
      <c r="F76" s="175" t="s">
        <v>41</v>
      </c>
      <c r="G76" s="177"/>
      <c r="H76" s="85">
        <v>27</v>
      </c>
      <c r="I76" s="184"/>
      <c r="J76" s="184"/>
      <c r="K76" s="184"/>
      <c r="L76" s="61"/>
    </row>
    <row r="77" spans="1:12" s="51" customFormat="1" ht="20.100000000000001" customHeight="1" x14ac:dyDescent="0.25">
      <c r="A77" s="50"/>
      <c r="B77" s="164">
        <v>8</v>
      </c>
      <c r="C77" s="55" t="s">
        <v>73</v>
      </c>
      <c r="D77" s="55"/>
      <c r="E77" s="60"/>
      <c r="F77" s="197"/>
      <c r="G77" s="197"/>
      <c r="H77" s="196"/>
      <c r="I77" s="175" t="s">
        <v>41</v>
      </c>
      <c r="J77" s="177">
        <f>G75-G76</f>
        <v>0</v>
      </c>
      <c r="K77" s="85">
        <v>28</v>
      </c>
      <c r="L77" s="61"/>
    </row>
    <row r="78" spans="1:12" s="51" customFormat="1" ht="20.100000000000001" customHeight="1" x14ac:dyDescent="0.25">
      <c r="A78" s="50"/>
      <c r="B78" s="54" t="s">
        <v>49</v>
      </c>
      <c r="C78" s="55"/>
      <c r="D78" s="55"/>
      <c r="E78" s="60"/>
      <c r="F78" s="60"/>
      <c r="G78" s="60"/>
      <c r="H78" s="60"/>
      <c r="I78" s="60"/>
      <c r="J78" s="55"/>
      <c r="K78" s="86"/>
      <c r="L78" s="61"/>
    </row>
    <row r="79" spans="1:12" s="51" customFormat="1" ht="20.100000000000001" customHeight="1" x14ac:dyDescent="0.25">
      <c r="A79" s="50"/>
      <c r="B79" s="58">
        <v>9</v>
      </c>
      <c r="C79" s="59" t="s">
        <v>50</v>
      </c>
      <c r="D79" s="59"/>
      <c r="E79" s="60"/>
      <c r="F79" s="175" t="s">
        <v>41</v>
      </c>
      <c r="G79" s="177"/>
      <c r="H79" s="161">
        <v>29</v>
      </c>
      <c r="I79" s="184"/>
      <c r="J79" s="184"/>
      <c r="K79" s="184"/>
      <c r="L79" s="61"/>
    </row>
    <row r="80" spans="1:12" s="51" customFormat="1" ht="20.100000000000001" customHeight="1" x14ac:dyDescent="0.25">
      <c r="A80" s="50"/>
      <c r="B80" s="58">
        <v>10</v>
      </c>
      <c r="C80" s="59" t="s">
        <v>51</v>
      </c>
      <c r="D80" s="59"/>
      <c r="E80" s="60"/>
      <c r="F80" s="175" t="s">
        <v>41</v>
      </c>
      <c r="G80" s="177"/>
      <c r="H80" s="85">
        <v>30</v>
      </c>
      <c r="I80" s="184"/>
      <c r="J80" s="184"/>
      <c r="K80" s="184"/>
      <c r="L80" s="61"/>
    </row>
    <row r="81" spans="1:12" s="51" customFormat="1" ht="20.100000000000001" customHeight="1" x14ac:dyDescent="0.25">
      <c r="A81" s="50"/>
      <c r="B81" s="58">
        <v>11</v>
      </c>
      <c r="C81" s="59" t="s">
        <v>52</v>
      </c>
      <c r="D81" s="59"/>
      <c r="E81" s="60"/>
      <c r="F81" s="175" t="s">
        <v>41</v>
      </c>
      <c r="G81" s="177"/>
      <c r="H81" s="85">
        <v>31</v>
      </c>
      <c r="I81" s="184"/>
      <c r="J81" s="184"/>
      <c r="K81" s="184"/>
      <c r="L81" s="61"/>
    </row>
    <row r="82" spans="1:12" s="51" customFormat="1" ht="20.100000000000001" customHeight="1" x14ac:dyDescent="0.25">
      <c r="A82" s="50"/>
      <c r="B82" s="58">
        <v>12</v>
      </c>
      <c r="C82" s="55" t="s">
        <v>74</v>
      </c>
      <c r="D82" s="55"/>
      <c r="E82" s="60"/>
      <c r="F82" s="195"/>
      <c r="G82" s="195"/>
      <c r="H82" s="194"/>
      <c r="I82" s="175" t="s">
        <v>41</v>
      </c>
      <c r="J82" s="177">
        <f>SUM(G79:G81)</f>
        <v>0</v>
      </c>
      <c r="K82" s="85">
        <v>32</v>
      </c>
      <c r="L82" s="61"/>
    </row>
    <row r="83" spans="1:12" s="51" customFormat="1" ht="20.100000000000001" customHeight="1" x14ac:dyDescent="0.25">
      <c r="A83" s="50"/>
      <c r="B83" s="58">
        <v>13</v>
      </c>
      <c r="C83" s="59" t="s">
        <v>254</v>
      </c>
      <c r="D83" s="59"/>
      <c r="E83" s="60"/>
      <c r="F83" s="193"/>
      <c r="G83" s="193"/>
      <c r="H83" s="192"/>
      <c r="I83" s="175" t="s">
        <v>41</v>
      </c>
      <c r="J83" s="177"/>
      <c r="K83" s="85">
        <v>33</v>
      </c>
      <c r="L83" s="61"/>
    </row>
    <row r="84" spans="1:12" s="51" customFormat="1" ht="20.100000000000001" customHeight="1" x14ac:dyDescent="0.25">
      <c r="A84" s="50"/>
      <c r="B84" s="58">
        <v>14</v>
      </c>
      <c r="C84" s="55" t="s">
        <v>75</v>
      </c>
      <c r="D84" s="55"/>
      <c r="E84" s="60"/>
      <c r="F84" s="193"/>
      <c r="G84" s="193"/>
      <c r="H84" s="192"/>
      <c r="I84" s="175" t="s">
        <v>41</v>
      </c>
      <c r="J84" s="177">
        <f>J82-J83</f>
        <v>0</v>
      </c>
      <c r="K84" s="85">
        <v>34</v>
      </c>
      <c r="L84" s="61"/>
    </row>
    <row r="85" spans="1:12" s="51" customFormat="1" ht="20.100000000000001" customHeight="1" x14ac:dyDescent="0.25">
      <c r="A85" s="50"/>
      <c r="B85" s="58">
        <v>15</v>
      </c>
      <c r="C85" s="59" t="s">
        <v>115</v>
      </c>
      <c r="D85" s="59"/>
      <c r="E85" s="60"/>
      <c r="F85" s="193"/>
      <c r="G85" s="193"/>
      <c r="H85" s="192"/>
      <c r="I85" s="175" t="s">
        <v>41</v>
      </c>
      <c r="J85" s="177"/>
      <c r="K85" s="85">
        <v>35</v>
      </c>
      <c r="L85" s="61"/>
    </row>
    <row r="86" spans="1:12" s="51" customFormat="1" ht="20.100000000000001" customHeight="1" x14ac:dyDescent="0.25">
      <c r="A86" s="50"/>
      <c r="B86" s="164">
        <v>16</v>
      </c>
      <c r="C86" s="55" t="s">
        <v>76</v>
      </c>
      <c r="D86" s="55"/>
      <c r="E86" s="60"/>
      <c r="F86" s="191"/>
      <c r="G86" s="191"/>
      <c r="H86" s="190"/>
      <c r="I86" s="175" t="s">
        <v>41</v>
      </c>
      <c r="J86" s="177">
        <f>J73+J77+J84+J85</f>
        <v>0</v>
      </c>
      <c r="K86" s="85">
        <v>36</v>
      </c>
      <c r="L86" s="61"/>
    </row>
    <row r="87" spans="1:12" s="47" customFormat="1" ht="15" customHeight="1" x14ac:dyDescent="0.25">
      <c r="A87" s="53"/>
      <c r="B87" s="62"/>
      <c r="C87" s="62"/>
      <c r="D87" s="63"/>
      <c r="E87" s="63"/>
      <c r="F87" s="63"/>
      <c r="G87" s="63"/>
      <c r="H87" s="63"/>
      <c r="I87" s="63"/>
      <c r="J87" s="64"/>
      <c r="K87" s="189"/>
      <c r="L87" s="188"/>
    </row>
    <row r="88" spans="1:12" s="51" customFormat="1" ht="20.100000000000001" customHeight="1" x14ac:dyDescent="0.25">
      <c r="A88" s="50"/>
      <c r="B88" s="52" t="s">
        <v>53</v>
      </c>
      <c r="C88" s="52"/>
      <c r="D88" s="187"/>
      <c r="E88" s="187"/>
      <c r="F88" s="187"/>
      <c r="G88" s="187"/>
      <c r="H88" s="187"/>
      <c r="I88" s="187"/>
      <c r="J88" s="53"/>
      <c r="K88" s="83"/>
      <c r="L88" s="61"/>
    </row>
    <row r="89" spans="1:12" s="51" customFormat="1" ht="20.100000000000001" customHeight="1" x14ac:dyDescent="0.25">
      <c r="A89" s="50"/>
      <c r="B89" s="54" t="s">
        <v>54</v>
      </c>
      <c r="C89" s="55"/>
      <c r="D89" s="59"/>
      <c r="E89" s="59"/>
      <c r="F89" s="59"/>
      <c r="G89" s="59"/>
      <c r="H89" s="59"/>
      <c r="I89" s="59"/>
      <c r="J89" s="56"/>
      <c r="K89" s="84"/>
      <c r="L89" s="17"/>
    </row>
    <row r="90" spans="1:12" s="51" customFormat="1" ht="20.100000000000001" customHeight="1" x14ac:dyDescent="0.25">
      <c r="A90" s="50"/>
      <c r="B90" s="58">
        <v>17</v>
      </c>
      <c r="C90" s="59" t="s">
        <v>118</v>
      </c>
      <c r="D90" s="59"/>
      <c r="E90" s="66"/>
      <c r="F90" s="175" t="s">
        <v>41</v>
      </c>
      <c r="G90" s="177"/>
      <c r="H90" s="161">
        <v>37</v>
      </c>
      <c r="I90" s="184"/>
      <c r="J90" s="184"/>
      <c r="K90" s="184"/>
      <c r="L90" s="17"/>
    </row>
    <row r="91" spans="1:12" s="51" customFormat="1" ht="20.100000000000001" customHeight="1" x14ac:dyDescent="0.25">
      <c r="A91" s="50"/>
      <c r="B91" s="58">
        <v>18</v>
      </c>
      <c r="C91" s="59" t="s">
        <v>120</v>
      </c>
      <c r="D91" s="59"/>
      <c r="E91" s="66"/>
      <c r="F91" s="175" t="s">
        <v>41</v>
      </c>
      <c r="G91" s="177"/>
      <c r="H91" s="85">
        <v>38</v>
      </c>
      <c r="I91" s="184"/>
      <c r="J91" s="184"/>
      <c r="K91" s="184"/>
      <c r="L91" s="17"/>
    </row>
    <row r="92" spans="1:12" s="51" customFormat="1" ht="20.100000000000001" customHeight="1" x14ac:dyDescent="0.25">
      <c r="A92" s="50"/>
      <c r="B92" s="58">
        <v>19</v>
      </c>
      <c r="C92" s="59" t="s">
        <v>119</v>
      </c>
      <c r="D92" s="59"/>
      <c r="E92" s="66"/>
      <c r="F92" s="175" t="s">
        <v>41</v>
      </c>
      <c r="G92" s="177"/>
      <c r="H92" s="85">
        <v>39</v>
      </c>
      <c r="I92" s="184"/>
      <c r="J92" s="184"/>
      <c r="K92" s="184"/>
      <c r="L92" s="17"/>
    </row>
    <row r="93" spans="1:12" s="51" customFormat="1" ht="20.100000000000001" customHeight="1" x14ac:dyDescent="0.25">
      <c r="A93" s="50"/>
      <c r="B93" s="58">
        <v>20</v>
      </c>
      <c r="C93" s="55" t="s">
        <v>77</v>
      </c>
      <c r="D93" s="55"/>
      <c r="E93" s="66"/>
      <c r="F93" s="186"/>
      <c r="G93" s="186"/>
      <c r="H93" s="185"/>
      <c r="I93" s="175" t="s">
        <v>41</v>
      </c>
      <c r="J93" s="177">
        <f>SUM(G90:G92)</f>
        <v>0</v>
      </c>
      <c r="K93" s="85">
        <v>40</v>
      </c>
      <c r="L93" s="17"/>
    </row>
    <row r="94" spans="1:12" s="51" customFormat="1" ht="20.100000000000001" customHeight="1" x14ac:dyDescent="0.25">
      <c r="A94" s="50"/>
      <c r="B94" s="54" t="s">
        <v>253</v>
      </c>
      <c r="C94" s="55"/>
      <c r="D94" s="59"/>
      <c r="E94" s="59"/>
      <c r="F94" s="59"/>
      <c r="G94" s="59"/>
      <c r="H94" s="59"/>
      <c r="I94" s="59"/>
      <c r="J94" s="56"/>
      <c r="K94" s="84"/>
      <c r="L94" s="17"/>
    </row>
    <row r="95" spans="1:12" s="51" customFormat="1" ht="20.100000000000001" customHeight="1" x14ac:dyDescent="0.25">
      <c r="A95" s="50"/>
      <c r="B95" s="58">
        <v>21</v>
      </c>
      <c r="C95" s="59" t="s">
        <v>78</v>
      </c>
      <c r="D95" s="59"/>
      <c r="E95" s="66"/>
      <c r="F95" s="175" t="s">
        <v>41</v>
      </c>
      <c r="G95" s="177"/>
      <c r="H95" s="161">
        <v>41</v>
      </c>
      <c r="I95" s="184"/>
      <c r="J95" s="184"/>
      <c r="K95" s="184"/>
      <c r="L95" s="17"/>
    </row>
    <row r="96" spans="1:12" s="51" customFormat="1" ht="20.100000000000001" customHeight="1" x14ac:dyDescent="0.25">
      <c r="A96" s="50"/>
      <c r="B96" s="58">
        <v>22</v>
      </c>
      <c r="C96" s="59" t="s">
        <v>55</v>
      </c>
      <c r="D96" s="59"/>
      <c r="E96" s="66"/>
      <c r="F96" s="175" t="s">
        <v>41</v>
      </c>
      <c r="G96" s="177"/>
      <c r="H96" s="85">
        <v>42</v>
      </c>
      <c r="I96" s="184"/>
      <c r="J96" s="184"/>
      <c r="K96" s="184"/>
      <c r="L96" s="17"/>
    </row>
    <row r="97" spans="1:12" s="51" customFormat="1" ht="20.100000000000001" customHeight="1" x14ac:dyDescent="0.25">
      <c r="A97" s="50"/>
      <c r="B97" s="58">
        <v>23</v>
      </c>
      <c r="C97" s="55" t="s">
        <v>79</v>
      </c>
      <c r="D97" s="55"/>
      <c r="E97" s="66"/>
      <c r="F97" s="183"/>
      <c r="G97" s="183"/>
      <c r="H97" s="182"/>
      <c r="I97" s="175" t="s">
        <v>41</v>
      </c>
      <c r="J97" s="177">
        <f>SUM(G95:G96)</f>
        <v>0</v>
      </c>
      <c r="K97" s="85">
        <v>43</v>
      </c>
      <c r="L97" s="17"/>
    </row>
    <row r="98" spans="1:12" s="51" customFormat="1" ht="20.100000000000001" customHeight="1" x14ac:dyDescent="0.25">
      <c r="A98" s="50"/>
      <c r="B98" s="58">
        <v>24</v>
      </c>
      <c r="C98" s="55" t="s">
        <v>80</v>
      </c>
      <c r="D98" s="55"/>
      <c r="E98" s="66"/>
      <c r="F98" s="181"/>
      <c r="G98" s="181"/>
      <c r="H98" s="180"/>
      <c r="I98" s="175" t="s">
        <v>41</v>
      </c>
      <c r="J98" s="177">
        <f>J97+J93</f>
        <v>0</v>
      </c>
      <c r="K98" s="85">
        <v>44</v>
      </c>
      <c r="L98" s="17"/>
    </row>
    <row r="99" spans="1:12" s="51" customFormat="1" ht="20.100000000000001" customHeight="1" x14ac:dyDescent="0.25">
      <c r="A99" s="50"/>
      <c r="B99" s="58">
        <v>25</v>
      </c>
      <c r="C99" s="59" t="s">
        <v>121</v>
      </c>
      <c r="D99" s="59"/>
      <c r="E99" s="66"/>
      <c r="F99" s="181"/>
      <c r="G99" s="181"/>
      <c r="H99" s="180"/>
      <c r="I99" s="175" t="s">
        <v>41</v>
      </c>
      <c r="J99" s="177"/>
      <c r="K99" s="85">
        <v>45</v>
      </c>
      <c r="L99" s="17"/>
    </row>
    <row r="100" spans="1:12" s="51" customFormat="1" ht="20.100000000000001" customHeight="1" x14ac:dyDescent="0.25">
      <c r="A100" s="50"/>
      <c r="B100" s="58">
        <v>26</v>
      </c>
      <c r="C100" s="55" t="s">
        <v>81</v>
      </c>
      <c r="D100" s="55"/>
      <c r="E100" s="66"/>
      <c r="F100" s="179"/>
      <c r="G100" s="179"/>
      <c r="H100" s="178"/>
      <c r="I100" s="175" t="s">
        <v>41</v>
      </c>
      <c r="J100" s="177">
        <f>J98+J99</f>
        <v>0</v>
      </c>
      <c r="K100" s="85">
        <v>46</v>
      </c>
      <c r="L100" s="17"/>
    </row>
    <row r="101" spans="1:12" ht="45" customHeight="1" x14ac:dyDescent="0.25">
      <c r="B101" s="94" t="s">
        <v>56</v>
      </c>
      <c r="C101" s="12"/>
      <c r="D101" s="12"/>
      <c r="E101" s="12"/>
      <c r="F101" s="12"/>
      <c r="G101" s="12"/>
      <c r="H101" s="12"/>
      <c r="I101" s="12"/>
      <c r="J101" s="12"/>
      <c r="L101" s="13"/>
    </row>
    <row r="102" spans="1:12" ht="20.100000000000001" customHeight="1" x14ac:dyDescent="0.25">
      <c r="A102" s="160"/>
      <c r="B102" s="304" t="s">
        <v>108</v>
      </c>
      <c r="C102" s="304"/>
      <c r="D102" s="304"/>
      <c r="E102" s="304"/>
      <c r="F102" s="304"/>
      <c r="G102" s="304"/>
      <c r="H102" s="304"/>
      <c r="I102" s="304"/>
      <c r="J102" s="304"/>
      <c r="K102" s="304"/>
      <c r="L102" s="13"/>
    </row>
    <row r="103" spans="1:12" ht="47.25" customHeight="1" x14ac:dyDescent="0.25">
      <c r="B103" s="312" t="s">
        <v>139</v>
      </c>
      <c r="C103" s="312"/>
      <c r="D103" s="312"/>
      <c r="E103" s="312"/>
      <c r="F103" s="312"/>
      <c r="G103" s="312"/>
      <c r="H103" s="312"/>
      <c r="I103" s="312"/>
      <c r="J103" s="312"/>
      <c r="K103" s="312"/>
      <c r="L103" s="13"/>
    </row>
    <row r="104" spans="1:12" s="47" customFormat="1" ht="25.5" customHeight="1" x14ac:dyDescent="0.2">
      <c r="A104" s="46"/>
      <c r="B104" s="311"/>
      <c r="C104" s="311"/>
      <c r="D104" s="65"/>
      <c r="E104" s="65"/>
      <c r="F104" s="65"/>
      <c r="G104" s="67" t="s">
        <v>122</v>
      </c>
      <c r="H104" s="68"/>
      <c r="I104" s="313" t="s">
        <v>123</v>
      </c>
      <c r="J104" s="313"/>
      <c r="K104" s="87"/>
      <c r="L104" s="69"/>
    </row>
    <row r="105" spans="1:12" s="51" customFormat="1" ht="18" customHeight="1" x14ac:dyDescent="0.25">
      <c r="A105" s="48"/>
      <c r="B105" s="302" t="s">
        <v>130</v>
      </c>
      <c r="C105" s="303"/>
      <c r="D105" s="55"/>
      <c r="E105" s="55"/>
      <c r="F105" s="55"/>
      <c r="G105" s="56"/>
      <c r="H105" s="56"/>
      <c r="I105" s="56"/>
      <c r="J105" s="56"/>
      <c r="K105" s="85"/>
      <c r="L105" s="17"/>
    </row>
    <row r="106" spans="1:12" s="51" customFormat="1" ht="15.95" customHeight="1" x14ac:dyDescent="0.25">
      <c r="A106" s="48"/>
      <c r="B106" s="58">
        <v>1</v>
      </c>
      <c r="C106" s="66" t="s">
        <v>82</v>
      </c>
      <c r="D106" s="66"/>
      <c r="E106" s="66"/>
      <c r="F106" s="175" t="s">
        <v>41</v>
      </c>
      <c r="G106" s="174"/>
      <c r="H106" s="88">
        <v>251</v>
      </c>
      <c r="I106" s="175" t="s">
        <v>41</v>
      </c>
      <c r="J106" s="174"/>
      <c r="K106" s="161">
        <v>51</v>
      </c>
      <c r="L106" s="17"/>
    </row>
    <row r="107" spans="1:12" s="51" customFormat="1" ht="15.95" customHeight="1" x14ac:dyDescent="0.25">
      <c r="A107" s="48"/>
      <c r="B107" s="58">
        <v>2</v>
      </c>
      <c r="C107" s="66" t="s">
        <v>252</v>
      </c>
      <c r="D107" s="66"/>
      <c r="E107" s="66"/>
      <c r="F107" s="175" t="s">
        <v>41</v>
      </c>
      <c r="G107" s="174"/>
      <c r="H107" s="88">
        <v>252</v>
      </c>
      <c r="I107" s="175" t="s">
        <v>41</v>
      </c>
      <c r="J107" s="174"/>
      <c r="K107" s="85">
        <v>52</v>
      </c>
      <c r="L107" s="17"/>
    </row>
    <row r="108" spans="1:12" s="51" customFormat="1" ht="15.95" customHeight="1" x14ac:dyDescent="0.25">
      <c r="A108" s="48"/>
      <c r="B108" s="58">
        <v>3</v>
      </c>
      <c r="C108" s="66" t="s">
        <v>57</v>
      </c>
      <c r="D108" s="66"/>
      <c r="E108" s="66"/>
      <c r="F108" s="175" t="s">
        <v>41</v>
      </c>
      <c r="G108" s="174"/>
      <c r="H108" s="88">
        <v>253</v>
      </c>
      <c r="I108" s="175" t="s">
        <v>41</v>
      </c>
      <c r="J108" s="174"/>
      <c r="K108" s="85">
        <v>53</v>
      </c>
      <c r="L108" s="17"/>
    </row>
    <row r="109" spans="1:12" s="51" customFormat="1" ht="15.95" customHeight="1" x14ac:dyDescent="0.25">
      <c r="A109" s="48"/>
      <c r="B109" s="58">
        <v>4</v>
      </c>
      <c r="C109" s="66" t="s">
        <v>251</v>
      </c>
      <c r="D109" s="66"/>
      <c r="E109" s="66"/>
      <c r="F109" s="175" t="s">
        <v>41</v>
      </c>
      <c r="G109" s="174"/>
      <c r="H109" s="88">
        <v>254</v>
      </c>
      <c r="I109" s="175" t="s">
        <v>41</v>
      </c>
      <c r="J109" s="174"/>
      <c r="K109" s="85">
        <v>54</v>
      </c>
      <c r="L109" s="17"/>
    </row>
    <row r="110" spans="1:12" s="51" customFormat="1" ht="15.95" customHeight="1" x14ac:dyDescent="0.25">
      <c r="A110" s="48"/>
      <c r="B110" s="58">
        <v>5</v>
      </c>
      <c r="C110" s="66" t="s">
        <v>58</v>
      </c>
      <c r="D110" s="66"/>
      <c r="E110" s="66"/>
      <c r="F110" s="175" t="s">
        <v>41</v>
      </c>
      <c r="G110" s="174"/>
      <c r="H110" s="88">
        <v>255</v>
      </c>
      <c r="I110" s="175" t="s">
        <v>41</v>
      </c>
      <c r="J110" s="174"/>
      <c r="K110" s="85">
        <v>55</v>
      </c>
      <c r="L110" s="17"/>
    </row>
    <row r="111" spans="1:12" s="51" customFormat="1" ht="15.95" customHeight="1" x14ac:dyDescent="0.25">
      <c r="A111" s="48"/>
      <c r="B111" s="58">
        <v>6</v>
      </c>
      <c r="C111" s="66" t="s">
        <v>59</v>
      </c>
      <c r="D111" s="66"/>
      <c r="E111" s="66"/>
      <c r="F111" s="175" t="s">
        <v>41</v>
      </c>
      <c r="G111" s="174"/>
      <c r="H111" s="88">
        <v>256</v>
      </c>
      <c r="I111" s="175" t="s">
        <v>41</v>
      </c>
      <c r="J111" s="174"/>
      <c r="K111" s="85">
        <v>56</v>
      </c>
      <c r="L111" s="17"/>
    </row>
    <row r="112" spans="1:12" s="51" customFormat="1" ht="15.95" customHeight="1" x14ac:dyDescent="0.25">
      <c r="A112" s="48"/>
      <c r="B112" s="58">
        <v>7</v>
      </c>
      <c r="C112" s="66" t="s">
        <v>60</v>
      </c>
      <c r="D112" s="66"/>
      <c r="E112" s="66"/>
      <c r="F112" s="175" t="s">
        <v>41</v>
      </c>
      <c r="G112" s="174"/>
      <c r="H112" s="88">
        <v>257</v>
      </c>
      <c r="I112" s="175" t="s">
        <v>41</v>
      </c>
      <c r="J112" s="174"/>
      <c r="K112" s="85">
        <v>57</v>
      </c>
      <c r="L112" s="17"/>
    </row>
    <row r="113" spans="1:12" s="51" customFormat="1" ht="15.95" customHeight="1" x14ac:dyDescent="0.25">
      <c r="A113" s="48"/>
      <c r="B113" s="58">
        <v>8</v>
      </c>
      <c r="C113" s="66" t="s">
        <v>83</v>
      </c>
      <c r="D113" s="66"/>
      <c r="E113" s="66"/>
      <c r="F113" s="175" t="s">
        <v>41</v>
      </c>
      <c r="G113" s="174"/>
      <c r="H113" s="88">
        <v>259</v>
      </c>
      <c r="I113" s="175" t="s">
        <v>41</v>
      </c>
      <c r="J113" s="174"/>
      <c r="K113" s="85">
        <v>59</v>
      </c>
      <c r="L113" s="17"/>
    </row>
    <row r="114" spans="1:12" s="51" customFormat="1" ht="15.95" customHeight="1" x14ac:dyDescent="0.25">
      <c r="A114" s="48"/>
      <c r="B114" s="58">
        <v>9</v>
      </c>
      <c r="C114" s="66" t="s">
        <v>84</v>
      </c>
      <c r="D114" s="66"/>
      <c r="E114" s="66"/>
      <c r="F114" s="175" t="s">
        <v>41</v>
      </c>
      <c r="G114" s="174"/>
      <c r="H114" s="88">
        <v>261</v>
      </c>
      <c r="I114" s="175" t="s">
        <v>41</v>
      </c>
      <c r="J114" s="174"/>
      <c r="K114" s="85">
        <v>61</v>
      </c>
      <c r="L114" s="17"/>
    </row>
    <row r="115" spans="1:12" s="51" customFormat="1" ht="15.95" customHeight="1" x14ac:dyDescent="0.25">
      <c r="A115" s="48"/>
      <c r="B115" s="58">
        <v>10</v>
      </c>
      <c r="C115" s="165" t="s">
        <v>222</v>
      </c>
      <c r="D115" s="66"/>
      <c r="E115" s="66"/>
      <c r="F115" s="175" t="s">
        <v>41</v>
      </c>
      <c r="G115" s="174">
        <f>SUM(G106:G114)</f>
        <v>0</v>
      </c>
      <c r="H115" s="89">
        <v>262</v>
      </c>
      <c r="I115" s="175" t="s">
        <v>41</v>
      </c>
      <c r="J115" s="174">
        <f>SUM(J106:J114)</f>
        <v>0</v>
      </c>
      <c r="K115" s="85">
        <v>62</v>
      </c>
      <c r="L115" s="17"/>
    </row>
    <row r="116" spans="1:12" s="51" customFormat="1" ht="18" customHeight="1" x14ac:dyDescent="0.25">
      <c r="A116" s="48"/>
      <c r="B116" s="302" t="s">
        <v>129</v>
      </c>
      <c r="C116" s="303"/>
      <c r="D116" s="55"/>
      <c r="E116" s="55"/>
      <c r="F116" s="55"/>
      <c r="G116" s="56"/>
      <c r="H116" s="56"/>
      <c r="I116" s="56"/>
      <c r="J116" s="70"/>
      <c r="K116" s="85"/>
      <c r="L116" s="17"/>
    </row>
    <row r="117" spans="1:12" s="51" customFormat="1" ht="15" customHeight="1" x14ac:dyDescent="0.25">
      <c r="A117" s="48"/>
      <c r="B117" s="58">
        <v>11</v>
      </c>
      <c r="C117" s="66" t="s">
        <v>40</v>
      </c>
      <c r="D117" s="66"/>
      <c r="E117" s="66"/>
      <c r="F117" s="66"/>
      <c r="G117" s="56"/>
      <c r="H117" s="57"/>
      <c r="I117" s="175" t="s">
        <v>41</v>
      </c>
      <c r="J117" s="174"/>
      <c r="K117" s="161">
        <v>63</v>
      </c>
      <c r="L117" s="17"/>
    </row>
    <row r="118" spans="1:12" s="51" customFormat="1" ht="15" customHeight="1" x14ac:dyDescent="0.25">
      <c r="A118" s="48"/>
      <c r="B118" s="58">
        <v>12</v>
      </c>
      <c r="C118" s="66" t="s">
        <v>61</v>
      </c>
      <c r="D118" s="66"/>
      <c r="E118" s="66"/>
      <c r="F118" s="66"/>
      <c r="G118" s="56"/>
      <c r="H118" s="57"/>
      <c r="I118" s="175" t="s">
        <v>41</v>
      </c>
      <c r="J118" s="174"/>
      <c r="K118" s="85">
        <v>64</v>
      </c>
      <c r="L118" s="17"/>
    </row>
    <row r="119" spans="1:12" s="51" customFormat="1" ht="15" customHeight="1" x14ac:dyDescent="0.25">
      <c r="A119" s="48"/>
      <c r="B119" s="58">
        <v>13</v>
      </c>
      <c r="C119" s="66" t="s">
        <v>62</v>
      </c>
      <c r="D119" s="66"/>
      <c r="E119" s="66"/>
      <c r="F119" s="66"/>
      <c r="G119" s="56"/>
      <c r="H119" s="57"/>
      <c r="I119" s="175" t="s">
        <v>41</v>
      </c>
      <c r="J119" s="174"/>
      <c r="K119" s="85">
        <v>65</v>
      </c>
      <c r="L119" s="17"/>
    </row>
    <row r="120" spans="1:12" s="51" customFormat="1" ht="15" customHeight="1" x14ac:dyDescent="0.25">
      <c r="A120" s="48"/>
      <c r="B120" s="58">
        <v>14</v>
      </c>
      <c r="C120" s="66" t="s">
        <v>112</v>
      </c>
      <c r="D120" s="66"/>
      <c r="E120" s="66"/>
      <c r="F120" s="66"/>
      <c r="G120" s="56"/>
      <c r="H120" s="57"/>
      <c r="I120" s="175" t="s">
        <v>41</v>
      </c>
      <c r="J120" s="174"/>
      <c r="K120" s="85">
        <v>66</v>
      </c>
      <c r="L120" s="17"/>
    </row>
    <row r="121" spans="1:12" s="51" customFormat="1" ht="15" customHeight="1" x14ac:dyDescent="0.25">
      <c r="A121" s="48"/>
      <c r="B121" s="58">
        <v>15</v>
      </c>
      <c r="C121" s="66" t="s">
        <v>63</v>
      </c>
      <c r="D121" s="66"/>
      <c r="E121" s="66"/>
      <c r="F121" s="66"/>
      <c r="G121" s="56"/>
      <c r="H121" s="57"/>
      <c r="I121" s="175" t="s">
        <v>41</v>
      </c>
      <c r="J121" s="174"/>
      <c r="K121" s="85">
        <v>67</v>
      </c>
      <c r="L121" s="17"/>
    </row>
    <row r="122" spans="1:12" s="51" customFormat="1" ht="15" customHeight="1" x14ac:dyDescent="0.25">
      <c r="A122" s="48"/>
      <c r="B122" s="58">
        <v>16</v>
      </c>
      <c r="C122" s="66" t="s">
        <v>85</v>
      </c>
      <c r="D122" s="66"/>
      <c r="E122" s="66"/>
      <c r="F122" s="66"/>
      <c r="G122" s="56"/>
      <c r="H122" s="57"/>
      <c r="I122" s="175" t="s">
        <v>41</v>
      </c>
      <c r="J122" s="174"/>
      <c r="K122" s="85">
        <v>68</v>
      </c>
      <c r="L122" s="17"/>
    </row>
    <row r="123" spans="1:12" s="51" customFormat="1" ht="15" customHeight="1" x14ac:dyDescent="0.25">
      <c r="A123" s="48"/>
      <c r="B123" s="58">
        <v>17</v>
      </c>
      <c r="C123" s="66" t="s">
        <v>64</v>
      </c>
      <c r="D123" s="66"/>
      <c r="E123" s="66"/>
      <c r="F123" s="66"/>
      <c r="G123" s="56"/>
      <c r="H123" s="57"/>
      <c r="I123" s="175" t="s">
        <v>41</v>
      </c>
      <c r="J123" s="174"/>
      <c r="K123" s="85">
        <v>69</v>
      </c>
      <c r="L123" s="17"/>
    </row>
    <row r="124" spans="1:12" s="51" customFormat="1" ht="15" customHeight="1" x14ac:dyDescent="0.25">
      <c r="A124" s="48"/>
      <c r="B124" s="58">
        <v>18</v>
      </c>
      <c r="C124" s="66" t="s">
        <v>65</v>
      </c>
      <c r="D124" s="66"/>
      <c r="E124" s="66"/>
      <c r="F124" s="66"/>
      <c r="G124" s="56"/>
      <c r="H124" s="57"/>
      <c r="I124" s="175" t="s">
        <v>41</v>
      </c>
      <c r="J124" s="174"/>
      <c r="K124" s="85">
        <v>70</v>
      </c>
      <c r="L124" s="17"/>
    </row>
    <row r="125" spans="1:12" s="51" customFormat="1" ht="15" customHeight="1" x14ac:dyDescent="0.25">
      <c r="A125" s="48"/>
      <c r="B125" s="58">
        <v>19</v>
      </c>
      <c r="C125" s="66" t="s">
        <v>66</v>
      </c>
      <c r="D125" s="66"/>
      <c r="E125" s="66"/>
      <c r="F125" s="66"/>
      <c r="G125" s="56"/>
      <c r="H125" s="57"/>
      <c r="I125" s="175" t="s">
        <v>41</v>
      </c>
      <c r="J125" s="174"/>
      <c r="K125" s="85">
        <v>71</v>
      </c>
      <c r="L125" s="17"/>
    </row>
    <row r="126" spans="1:12" s="51" customFormat="1" ht="15" customHeight="1" x14ac:dyDescent="0.25">
      <c r="A126" s="48"/>
      <c r="B126" s="58">
        <v>20</v>
      </c>
      <c r="C126" s="165" t="s">
        <v>250</v>
      </c>
      <c r="D126" s="66"/>
      <c r="E126" s="66"/>
      <c r="F126" s="66"/>
      <c r="G126" s="56"/>
      <c r="H126" s="57"/>
      <c r="I126" s="175" t="s">
        <v>41</v>
      </c>
      <c r="J126" s="174">
        <f>SUM(J117:J125)</f>
        <v>0</v>
      </c>
      <c r="K126" s="85">
        <v>72</v>
      </c>
      <c r="L126" s="17"/>
    </row>
    <row r="127" spans="1:12" s="51" customFormat="1" ht="18" customHeight="1" x14ac:dyDescent="0.25">
      <c r="A127" s="48"/>
      <c r="B127" s="302" t="s">
        <v>128</v>
      </c>
      <c r="C127" s="303"/>
      <c r="D127" s="55"/>
      <c r="E127" s="55"/>
      <c r="F127" s="55"/>
      <c r="G127" s="56"/>
      <c r="H127" s="56"/>
      <c r="I127" s="176"/>
      <c r="J127" s="176"/>
      <c r="K127" s="84"/>
      <c r="L127" s="17"/>
    </row>
    <row r="128" spans="1:12" s="51" customFormat="1" ht="15" customHeight="1" x14ac:dyDescent="0.25">
      <c r="A128" s="48"/>
      <c r="B128" s="58">
        <v>21</v>
      </c>
      <c r="C128" s="66" t="s">
        <v>113</v>
      </c>
      <c r="D128" s="66"/>
      <c r="E128" s="66"/>
      <c r="F128" s="66"/>
      <c r="G128" s="56"/>
      <c r="H128" s="57"/>
      <c r="I128" s="175" t="s">
        <v>41</v>
      </c>
      <c r="J128" s="174"/>
      <c r="K128" s="161">
        <v>73</v>
      </c>
      <c r="L128" s="17"/>
    </row>
    <row r="129" spans="1:12" s="51" customFormat="1" ht="15" customHeight="1" x14ac:dyDescent="0.25">
      <c r="A129" s="48"/>
      <c r="B129" s="58">
        <v>22</v>
      </c>
      <c r="C129" s="66" t="s">
        <v>221</v>
      </c>
      <c r="D129" s="66"/>
      <c r="E129" s="66"/>
      <c r="F129" s="66"/>
      <c r="G129" s="56"/>
      <c r="H129" s="57"/>
      <c r="I129" s="175" t="s">
        <v>41</v>
      </c>
      <c r="J129" s="174"/>
      <c r="K129" s="85">
        <v>74</v>
      </c>
      <c r="L129" s="17"/>
    </row>
    <row r="130" spans="1:12" s="51" customFormat="1" ht="15" customHeight="1" x14ac:dyDescent="0.25">
      <c r="A130" s="48"/>
      <c r="B130" s="58">
        <v>23</v>
      </c>
      <c r="C130" s="66" t="s">
        <v>249</v>
      </c>
      <c r="D130" s="66"/>
      <c r="E130" s="66"/>
      <c r="F130" s="66"/>
      <c r="G130" s="56"/>
      <c r="H130" s="57"/>
      <c r="I130" s="175" t="s">
        <v>41</v>
      </c>
      <c r="J130" s="174"/>
      <c r="K130" s="168">
        <v>141</v>
      </c>
      <c r="L130" s="17"/>
    </row>
    <row r="131" spans="1:12" s="51" customFormat="1" ht="15" customHeight="1" x14ac:dyDescent="0.25">
      <c r="A131" s="48"/>
      <c r="B131" s="58">
        <v>24</v>
      </c>
      <c r="C131" s="66" t="s">
        <v>248</v>
      </c>
      <c r="D131" s="66"/>
      <c r="E131" s="66"/>
      <c r="F131" s="66"/>
      <c r="G131" s="56"/>
      <c r="H131" s="57"/>
      <c r="I131" s="175" t="s">
        <v>41</v>
      </c>
      <c r="J131" s="174"/>
      <c r="K131" s="85">
        <v>75</v>
      </c>
      <c r="L131" s="17"/>
    </row>
    <row r="132" spans="1:12" s="51" customFormat="1" ht="15" customHeight="1" x14ac:dyDescent="0.25">
      <c r="A132" s="48"/>
      <c r="B132" s="58">
        <v>25</v>
      </c>
      <c r="C132" s="66" t="s">
        <v>247</v>
      </c>
      <c r="D132" s="66"/>
      <c r="E132" s="66"/>
      <c r="F132" s="66"/>
      <c r="G132" s="56"/>
      <c r="H132" s="57"/>
      <c r="I132" s="175" t="s">
        <v>41</v>
      </c>
      <c r="J132" s="174"/>
      <c r="K132" s="168">
        <v>142</v>
      </c>
      <c r="L132" s="17"/>
    </row>
    <row r="133" spans="1:12" s="51" customFormat="1" ht="15" customHeight="1" x14ac:dyDescent="0.25">
      <c r="A133" s="48"/>
      <c r="B133" s="58">
        <v>26</v>
      </c>
      <c r="C133" s="66" t="s">
        <v>246</v>
      </c>
      <c r="D133" s="66"/>
      <c r="E133" s="66"/>
      <c r="F133" s="66"/>
      <c r="G133" s="56"/>
      <c r="H133" s="57"/>
      <c r="I133" s="175" t="s">
        <v>41</v>
      </c>
      <c r="J133" s="174"/>
      <c r="K133" s="85">
        <v>76</v>
      </c>
      <c r="L133" s="17"/>
    </row>
    <row r="134" spans="1:12" s="51" customFormat="1" ht="15" customHeight="1" x14ac:dyDescent="0.25">
      <c r="A134" s="48"/>
      <c r="B134" s="58">
        <v>27</v>
      </c>
      <c r="C134" s="165" t="s">
        <v>223</v>
      </c>
      <c r="D134" s="66"/>
      <c r="E134" s="66"/>
      <c r="F134" s="66"/>
      <c r="G134" s="56"/>
      <c r="H134" s="57"/>
      <c r="I134" s="175" t="s">
        <v>41</v>
      </c>
      <c r="J134" s="174">
        <f>SUM(J128:J133)</f>
        <v>0</v>
      </c>
      <c r="K134" s="85">
        <v>77</v>
      </c>
      <c r="L134" s="17"/>
    </row>
    <row r="135" spans="1:12" s="51" customFormat="1" ht="18" customHeight="1" x14ac:dyDescent="0.25">
      <c r="A135" s="48"/>
      <c r="B135" s="302" t="s">
        <v>127</v>
      </c>
      <c r="C135" s="303"/>
      <c r="D135" s="55"/>
      <c r="E135" s="55"/>
      <c r="F135" s="55"/>
      <c r="G135" s="56"/>
      <c r="H135" s="56"/>
      <c r="I135" s="176"/>
      <c r="J135" s="176"/>
      <c r="K135" s="84"/>
      <c r="L135" s="17"/>
    </row>
    <row r="136" spans="1:12" s="51" customFormat="1" ht="15" customHeight="1" x14ac:dyDescent="0.25">
      <c r="A136" s="48"/>
      <c r="B136" s="58">
        <v>28</v>
      </c>
      <c r="C136" s="66" t="s">
        <v>245</v>
      </c>
      <c r="D136" s="66"/>
      <c r="E136" s="66"/>
      <c r="F136" s="66"/>
      <c r="G136" s="56"/>
      <c r="H136" s="57"/>
      <c r="I136" s="175" t="s">
        <v>41</v>
      </c>
      <c r="J136" s="174"/>
      <c r="K136" s="161">
        <v>78</v>
      </c>
      <c r="L136" s="17"/>
    </row>
    <row r="137" spans="1:12" s="51" customFormat="1" ht="15" customHeight="1" x14ac:dyDescent="0.25">
      <c r="A137" s="48"/>
      <c r="B137" s="58">
        <v>29</v>
      </c>
      <c r="C137" s="66" t="s">
        <v>126</v>
      </c>
      <c r="D137" s="66"/>
      <c r="E137" s="66"/>
      <c r="F137" s="66"/>
      <c r="G137" s="56"/>
      <c r="H137" s="57"/>
      <c r="I137" s="175" t="s">
        <v>41</v>
      </c>
      <c r="J137" s="174"/>
      <c r="K137" s="85">
        <v>79</v>
      </c>
      <c r="L137" s="17"/>
    </row>
    <row r="138" spans="1:12" s="51" customFormat="1" ht="15" customHeight="1" x14ac:dyDescent="0.25">
      <c r="A138" s="48"/>
      <c r="B138" s="58">
        <v>30</v>
      </c>
      <c r="C138" s="66" t="s">
        <v>86</v>
      </c>
      <c r="D138" s="66"/>
      <c r="E138" s="66"/>
      <c r="F138" s="66"/>
      <c r="G138" s="56"/>
      <c r="H138" s="57"/>
      <c r="I138" s="175" t="s">
        <v>41</v>
      </c>
      <c r="J138" s="174"/>
      <c r="K138" s="85">
        <v>80</v>
      </c>
      <c r="L138" s="17"/>
    </row>
    <row r="139" spans="1:12" s="51" customFormat="1" ht="15" customHeight="1" x14ac:dyDescent="0.25">
      <c r="A139" s="48"/>
      <c r="B139" s="58">
        <v>31</v>
      </c>
      <c r="C139" s="66" t="s">
        <v>87</v>
      </c>
      <c r="D139" s="66"/>
      <c r="E139" s="66"/>
      <c r="F139" s="66"/>
      <c r="G139" s="56"/>
      <c r="H139" s="57"/>
      <c r="I139" s="175" t="s">
        <v>41</v>
      </c>
      <c r="J139" s="174"/>
      <c r="K139" s="85">
        <v>81</v>
      </c>
      <c r="L139" s="17"/>
    </row>
    <row r="140" spans="1:12" s="51" customFormat="1" ht="15" customHeight="1" x14ac:dyDescent="0.25">
      <c r="A140" s="48"/>
      <c r="B140" s="58">
        <v>32</v>
      </c>
      <c r="C140" s="66" t="s">
        <v>88</v>
      </c>
      <c r="D140" s="66"/>
      <c r="E140" s="66"/>
      <c r="F140" s="66"/>
      <c r="G140" s="56"/>
      <c r="H140" s="57"/>
      <c r="I140" s="175" t="s">
        <v>41</v>
      </c>
      <c r="J140" s="174"/>
      <c r="K140" s="85">
        <v>82</v>
      </c>
      <c r="L140" s="17"/>
    </row>
    <row r="141" spans="1:12" s="51" customFormat="1" ht="15" customHeight="1" x14ac:dyDescent="0.25">
      <c r="A141" s="48"/>
      <c r="B141" s="58">
        <v>33</v>
      </c>
      <c r="C141" s="66" t="s">
        <v>125</v>
      </c>
      <c r="D141" s="66"/>
      <c r="E141" s="66"/>
      <c r="F141" s="66"/>
      <c r="G141" s="56"/>
      <c r="H141" s="57"/>
      <c r="I141" s="175" t="s">
        <v>41</v>
      </c>
      <c r="J141" s="174"/>
      <c r="K141" s="85">
        <v>83</v>
      </c>
      <c r="L141" s="17"/>
    </row>
    <row r="142" spans="1:12" s="51" customFormat="1" ht="15" customHeight="1" x14ac:dyDescent="0.25">
      <c r="A142" s="48"/>
      <c r="B142" s="58">
        <v>34</v>
      </c>
      <c r="C142" s="66" t="s">
        <v>244</v>
      </c>
      <c r="D142" s="66"/>
      <c r="E142" s="66"/>
      <c r="F142" s="66"/>
      <c r="G142" s="56"/>
      <c r="H142" s="57"/>
      <c r="I142" s="175" t="s">
        <v>41</v>
      </c>
      <c r="J142" s="174"/>
      <c r="K142" s="85">
        <v>84</v>
      </c>
      <c r="L142" s="17"/>
    </row>
    <row r="143" spans="1:12" s="51" customFormat="1" ht="15" customHeight="1" x14ac:dyDescent="0.25">
      <c r="A143" s="48"/>
      <c r="B143" s="58">
        <v>35</v>
      </c>
      <c r="C143" s="66" t="s">
        <v>67</v>
      </c>
      <c r="D143" s="66"/>
      <c r="E143" s="66"/>
      <c r="F143" s="66"/>
      <c r="G143" s="56"/>
      <c r="H143" s="57"/>
      <c r="I143" s="175" t="s">
        <v>41</v>
      </c>
      <c r="J143" s="174"/>
      <c r="K143" s="85">
        <v>85</v>
      </c>
      <c r="L143" s="17"/>
    </row>
    <row r="144" spans="1:12" s="51" customFormat="1" ht="15" customHeight="1" x14ac:dyDescent="0.25">
      <c r="A144" s="48"/>
      <c r="B144" s="58">
        <v>36</v>
      </c>
      <c r="C144" s="66" t="s">
        <v>243</v>
      </c>
      <c r="D144" s="66"/>
      <c r="E144" s="66"/>
      <c r="F144" s="66"/>
      <c r="G144" s="56"/>
      <c r="H144" s="57"/>
      <c r="I144" s="175" t="s">
        <v>41</v>
      </c>
      <c r="J144" s="174"/>
      <c r="K144" s="85">
        <v>86</v>
      </c>
      <c r="L144" s="17"/>
    </row>
    <row r="145" spans="1:12" s="51" customFormat="1" ht="15" customHeight="1" x14ac:dyDescent="0.25">
      <c r="A145" s="48"/>
      <c r="B145" s="58">
        <v>37</v>
      </c>
      <c r="C145" s="165" t="s">
        <v>89</v>
      </c>
      <c r="D145" s="66"/>
      <c r="E145" s="66"/>
      <c r="F145" s="66"/>
      <c r="G145" s="56"/>
      <c r="H145" s="57"/>
      <c r="I145" s="175" t="s">
        <v>41</v>
      </c>
      <c r="J145" s="174">
        <f>SUM(J136:J144)</f>
        <v>0</v>
      </c>
      <c r="K145" s="85">
        <v>87</v>
      </c>
      <c r="L145" s="17"/>
    </row>
    <row r="146" spans="1:12" s="51" customFormat="1" ht="15" customHeight="1" x14ac:dyDescent="0.25">
      <c r="A146" s="48"/>
      <c r="B146" s="58">
        <v>38</v>
      </c>
      <c r="C146" s="165" t="s">
        <v>224</v>
      </c>
      <c r="D146" s="66"/>
      <c r="E146" s="66"/>
      <c r="F146" s="66"/>
      <c r="G146" s="56"/>
      <c r="H146" s="57"/>
      <c r="I146" s="175" t="s">
        <v>41</v>
      </c>
      <c r="J146" s="174">
        <f>J145+J134+J126</f>
        <v>0</v>
      </c>
      <c r="K146" s="85">
        <v>88</v>
      </c>
      <c r="L146" s="17"/>
    </row>
    <row r="147" spans="1:12" s="51" customFormat="1" ht="15" customHeight="1" x14ac:dyDescent="0.25">
      <c r="A147" s="48"/>
      <c r="B147" s="58">
        <v>39</v>
      </c>
      <c r="C147" s="165" t="s">
        <v>225</v>
      </c>
      <c r="D147" s="66"/>
      <c r="E147" s="66"/>
      <c r="F147" s="66"/>
      <c r="G147" s="56"/>
      <c r="H147" s="57"/>
      <c r="I147" s="175" t="s">
        <v>41</v>
      </c>
      <c r="J147" s="174">
        <f>J115-J146</f>
        <v>0</v>
      </c>
      <c r="K147" s="85">
        <v>89</v>
      </c>
      <c r="L147" s="17"/>
    </row>
    <row r="148" spans="1:12" s="51" customFormat="1" ht="18" customHeight="1" x14ac:dyDescent="0.25">
      <c r="A148" s="48"/>
      <c r="B148" s="302" t="s">
        <v>124</v>
      </c>
      <c r="C148" s="303"/>
      <c r="D148" s="55"/>
      <c r="E148" s="55"/>
      <c r="F148" s="55"/>
      <c r="G148" s="56"/>
      <c r="H148" s="56"/>
      <c r="I148" s="176"/>
      <c r="J148" s="176"/>
      <c r="K148" s="84"/>
      <c r="L148" s="17"/>
    </row>
    <row r="149" spans="1:12" s="51" customFormat="1" ht="15" customHeight="1" x14ac:dyDescent="0.25">
      <c r="A149" s="48"/>
      <c r="B149" s="58">
        <v>40</v>
      </c>
      <c r="C149" s="66" t="s">
        <v>90</v>
      </c>
      <c r="D149" s="66"/>
      <c r="E149" s="66"/>
      <c r="F149" s="66"/>
      <c r="G149" s="56"/>
      <c r="H149" s="57"/>
      <c r="I149" s="175" t="s">
        <v>41</v>
      </c>
      <c r="J149" s="174"/>
      <c r="K149" s="161">
        <v>90</v>
      </c>
      <c r="L149" s="17"/>
    </row>
    <row r="150" spans="1:12" s="51" customFormat="1" ht="15" customHeight="1" x14ac:dyDescent="0.25">
      <c r="A150" s="48"/>
      <c r="B150" s="58">
        <v>41</v>
      </c>
      <c r="C150" s="66" t="s">
        <v>68</v>
      </c>
      <c r="D150" s="66"/>
      <c r="E150" s="66"/>
      <c r="F150" s="66"/>
      <c r="G150" s="56"/>
      <c r="H150" s="57"/>
      <c r="I150" s="175" t="s">
        <v>41</v>
      </c>
      <c r="J150" s="174"/>
      <c r="K150" s="85">
        <v>91</v>
      </c>
      <c r="L150" s="17"/>
    </row>
    <row r="151" spans="1:12" s="51" customFormat="1" ht="15" customHeight="1" x14ac:dyDescent="0.25">
      <c r="A151" s="48"/>
      <c r="B151" s="58">
        <v>42</v>
      </c>
      <c r="C151" s="66" t="s">
        <v>69</v>
      </c>
      <c r="D151" s="66"/>
      <c r="E151" s="66"/>
      <c r="F151" s="66"/>
      <c r="G151" s="56"/>
      <c r="H151" s="57"/>
      <c r="I151" s="175" t="s">
        <v>41</v>
      </c>
      <c r="J151" s="174"/>
      <c r="K151" s="85">
        <v>92</v>
      </c>
      <c r="L151" s="17"/>
    </row>
    <row r="152" spans="1:12" s="51" customFormat="1" ht="15" customHeight="1" x14ac:dyDescent="0.25">
      <c r="A152" s="48"/>
      <c r="B152" s="58">
        <v>43</v>
      </c>
      <c r="C152" s="165" t="s">
        <v>91</v>
      </c>
      <c r="D152" s="66"/>
      <c r="E152" s="66"/>
      <c r="F152" s="66"/>
      <c r="G152" s="56"/>
      <c r="H152" s="57"/>
      <c r="I152" s="175" t="s">
        <v>41</v>
      </c>
      <c r="J152" s="174">
        <f>J149+J150-J151</f>
        <v>0</v>
      </c>
      <c r="K152" s="85">
        <v>93</v>
      </c>
      <c r="L152" s="17"/>
    </row>
    <row r="153" spans="1:12" s="51" customFormat="1" ht="15" customHeight="1" x14ac:dyDescent="0.25">
      <c r="A153" s="48"/>
      <c r="B153" s="58">
        <v>44</v>
      </c>
      <c r="C153" s="165" t="s">
        <v>92</v>
      </c>
      <c r="D153" s="66"/>
      <c r="E153" s="66"/>
      <c r="F153" s="66"/>
      <c r="G153" s="56"/>
      <c r="H153" s="57"/>
      <c r="I153" s="175" t="s">
        <v>41</v>
      </c>
      <c r="J153" s="174">
        <f>J147-J152</f>
        <v>0</v>
      </c>
      <c r="K153" s="85">
        <v>94</v>
      </c>
      <c r="L153" s="17"/>
    </row>
    <row r="154" spans="1:12" s="51" customFormat="1" ht="15" customHeight="1" x14ac:dyDescent="0.25">
      <c r="A154" s="48"/>
      <c r="B154" s="58">
        <v>45</v>
      </c>
      <c r="C154" s="66" t="s">
        <v>70</v>
      </c>
      <c r="D154" s="66"/>
      <c r="E154" s="66"/>
      <c r="F154" s="66"/>
      <c r="G154" s="56"/>
      <c r="H154" s="57"/>
      <c r="I154" s="175" t="s">
        <v>41</v>
      </c>
      <c r="J154" s="174"/>
      <c r="K154" s="85">
        <v>95</v>
      </c>
      <c r="L154" s="17"/>
    </row>
    <row r="155" spans="1:12" s="51" customFormat="1" ht="15" customHeight="1" x14ac:dyDescent="0.25">
      <c r="A155" s="48"/>
      <c r="B155" s="58">
        <v>46</v>
      </c>
      <c r="C155" s="165" t="s">
        <v>93</v>
      </c>
      <c r="D155" s="165"/>
      <c r="E155" s="66"/>
      <c r="F155" s="66"/>
      <c r="G155" s="56"/>
      <c r="H155" s="57"/>
      <c r="I155" s="175" t="s">
        <v>41</v>
      </c>
      <c r="J155" s="174">
        <f>J153-J154</f>
        <v>0</v>
      </c>
      <c r="K155" s="85">
        <v>96</v>
      </c>
      <c r="L155" s="17"/>
    </row>
    <row r="156" spans="1:12" x14ac:dyDescent="0.25">
      <c r="B156" s="12"/>
      <c r="C156" s="12"/>
      <c r="D156" s="12"/>
      <c r="E156" s="12"/>
      <c r="F156" s="12"/>
      <c r="G156" s="12"/>
      <c r="H156" s="12"/>
      <c r="I156" s="12"/>
      <c r="J156" s="12"/>
      <c r="L156" s="13"/>
    </row>
    <row r="158" spans="1:12" x14ac:dyDescent="0.25">
      <c r="B158" s="173"/>
      <c r="C158" s="173"/>
      <c r="D158" s="173"/>
      <c r="E158" s="173"/>
      <c r="F158" s="173"/>
      <c r="G158" s="173"/>
      <c r="H158" s="173"/>
      <c r="I158" s="173"/>
      <c r="J158" s="173"/>
      <c r="K158" s="173"/>
    </row>
  </sheetData>
  <sheetProtection password="DD3E" sheet="1" objects="1" scenarios="1"/>
  <mergeCells count="86">
    <mergeCell ref="C41:C45"/>
    <mergeCell ref="E42:H42"/>
    <mergeCell ref="E43:H43"/>
    <mergeCell ref="E41:H41"/>
    <mergeCell ref="L59:L60"/>
    <mergeCell ref="I43:J43"/>
    <mergeCell ref="E47:H47"/>
    <mergeCell ref="E48:H48"/>
    <mergeCell ref="I49:J49"/>
    <mergeCell ref="C50:D50"/>
    <mergeCell ref="C46:C49"/>
    <mergeCell ref="C51:C54"/>
    <mergeCell ref="D55:H55"/>
    <mergeCell ref="D56:H56"/>
    <mergeCell ref="I53:J53"/>
    <mergeCell ref="I54:J54"/>
    <mergeCell ref="L61:L62"/>
    <mergeCell ref="B59:B60"/>
    <mergeCell ref="I61:J62"/>
    <mergeCell ref="I59:J60"/>
    <mergeCell ref="C59:C62"/>
    <mergeCell ref="D46:D49"/>
    <mergeCell ref="B135:C135"/>
    <mergeCell ref="E46:H46"/>
    <mergeCell ref="B61:B62"/>
    <mergeCell ref="K61:K62"/>
    <mergeCell ref="B148:C148"/>
    <mergeCell ref="B102:K102"/>
    <mergeCell ref="B66:K66"/>
    <mergeCell ref="B127:C127"/>
    <mergeCell ref="I50:J50"/>
    <mergeCell ref="D51:H51"/>
    <mergeCell ref="D52:H52"/>
    <mergeCell ref="D53:H53"/>
    <mergeCell ref="D54:H54"/>
    <mergeCell ref="I51:J51"/>
    <mergeCell ref="B104:C104"/>
    <mergeCell ref="B103:K103"/>
    <mergeCell ref="B64:K64"/>
    <mergeCell ref="B105:C105"/>
    <mergeCell ref="B116:C116"/>
    <mergeCell ref="I104:J104"/>
    <mergeCell ref="E44:H44"/>
    <mergeCell ref="I41:J41"/>
    <mergeCell ref="K59:K60"/>
    <mergeCell ref="I56:J56"/>
    <mergeCell ref="I55:J55"/>
    <mergeCell ref="I52:J52"/>
    <mergeCell ref="D57:H57"/>
    <mergeCell ref="I42:J42"/>
    <mergeCell ref="I44:J44"/>
    <mergeCell ref="I45:J45"/>
    <mergeCell ref="I57:J57"/>
    <mergeCell ref="E49:H49"/>
    <mergeCell ref="E50:H50"/>
    <mergeCell ref="I46:J46"/>
    <mergeCell ref="I47:J47"/>
    <mergeCell ref="I48:J48"/>
    <mergeCell ref="B1:K2"/>
    <mergeCell ref="D39:H40"/>
    <mergeCell ref="I38:J38"/>
    <mergeCell ref="I37:J37"/>
    <mergeCell ref="I35:J35"/>
    <mergeCell ref="B4:K4"/>
    <mergeCell ref="C35:G35"/>
    <mergeCell ref="B37:B40"/>
    <mergeCell ref="I39:J40"/>
    <mergeCell ref="B33:K33"/>
    <mergeCell ref="C12:K12"/>
    <mergeCell ref="C36:H36"/>
    <mergeCell ref="C37:C40"/>
    <mergeCell ref="B8:K8"/>
    <mergeCell ref="B32:K32"/>
    <mergeCell ref="D30:J30"/>
    <mergeCell ref="B6:K6"/>
    <mergeCell ref="I36:J36"/>
    <mergeCell ref="B7:K7"/>
    <mergeCell ref="C13:K13"/>
    <mergeCell ref="D22:J22"/>
    <mergeCell ref="D23:J23"/>
    <mergeCell ref="D24:J24"/>
    <mergeCell ref="D25:J25"/>
    <mergeCell ref="D26:J26"/>
    <mergeCell ref="D27:J27"/>
    <mergeCell ref="D28:J28"/>
    <mergeCell ref="D29:J29"/>
  </mergeCells>
  <hyperlinks>
    <hyperlink ref="B6:K6" r:id="rId1" display="This form can be completed online at:  https://www.iisecure.com/CODB/login.asp"/>
  </hyperlinks>
  <printOptions horizontalCentered="1"/>
  <pageMargins left="0.25" right="0.25" top="0.25" bottom="0.5" header="0.3" footer="0.3"/>
  <pageSetup scale="85" fitToHeight="6" orientation="portrait" useFirstPageNumber="1" verticalDpi="1200" r:id="rId2"/>
  <headerFooter scaleWithDoc="0">
    <oddFooter>&amp;L&amp;9ARA 2017 Cost of Doing Business Survey&amp;C&amp;"-,Bold"&amp;UCONFIDENTIAL&amp;R&amp;9Page &amp;P</oddFooter>
  </headerFooter>
  <rowBreaks count="3" manualBreakCount="3">
    <brk id="31" min="1" max="7" man="1"/>
    <brk id="62" min="1" max="10" man="1"/>
    <brk id="101" min="1" max="7"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099" r:id="rId6" name="Option Button 27">
              <controlPr defaultSize="0" autoFill="0" autoLine="0" autoPict="0">
                <anchor moveWithCells="1" sizeWithCells="1">
                  <from>
                    <xdr:col>8</xdr:col>
                    <xdr:colOff>57150</xdr:colOff>
                    <xdr:row>36</xdr:row>
                    <xdr:rowOff>57150</xdr:rowOff>
                  </from>
                  <to>
                    <xdr:col>9</xdr:col>
                    <xdr:colOff>95250</xdr:colOff>
                    <xdr:row>37</xdr:row>
                    <xdr:rowOff>47625</xdr:rowOff>
                  </to>
                </anchor>
              </controlPr>
            </control>
          </mc:Choice>
        </mc:AlternateContent>
        <mc:AlternateContent xmlns:mc="http://schemas.openxmlformats.org/markup-compatibility/2006">
          <mc:Choice Requires="x14">
            <control shapeId="3100" r:id="rId7" name="Option Button 28">
              <controlPr defaultSize="0" autoFill="0" autoLine="0" autoPict="0">
                <anchor moveWithCells="1" sizeWithCells="1">
                  <from>
                    <xdr:col>8</xdr:col>
                    <xdr:colOff>57150</xdr:colOff>
                    <xdr:row>37</xdr:row>
                    <xdr:rowOff>85725</xdr:rowOff>
                  </from>
                  <to>
                    <xdr:col>9</xdr:col>
                    <xdr:colOff>76200</xdr:colOff>
                    <xdr:row>38</xdr:row>
                    <xdr:rowOff>47625</xdr:rowOff>
                  </to>
                </anchor>
              </controlPr>
            </control>
          </mc:Choice>
        </mc:AlternateContent>
        <mc:AlternateContent xmlns:mc="http://schemas.openxmlformats.org/markup-compatibility/2006">
          <mc:Choice Requires="x14">
            <control shapeId="3101" r:id="rId8" name="Option Button 29">
              <controlPr defaultSize="0" autoFill="0" autoLine="0" autoPict="0">
                <anchor moveWithCells="1" sizeWithCells="1">
                  <from>
                    <xdr:col>8</xdr:col>
                    <xdr:colOff>57150</xdr:colOff>
                    <xdr:row>38</xdr:row>
                    <xdr:rowOff>47625</xdr:rowOff>
                  </from>
                  <to>
                    <xdr:col>9</xdr:col>
                    <xdr:colOff>142875</xdr:colOff>
                    <xdr:row>39</xdr:row>
                    <xdr:rowOff>57150</xdr:rowOff>
                  </to>
                </anchor>
              </controlPr>
            </control>
          </mc:Choice>
        </mc:AlternateContent>
        <mc:AlternateContent xmlns:mc="http://schemas.openxmlformats.org/markup-compatibility/2006">
          <mc:Choice Requires="x14">
            <control shapeId="3102" r:id="rId9" name="Option Button 30">
              <controlPr defaultSize="0" autoFill="0" autoLine="0" autoPict="0">
                <anchor moveWithCells="1" sizeWithCells="1">
                  <from>
                    <xdr:col>4</xdr:col>
                    <xdr:colOff>171450</xdr:colOff>
                    <xdr:row>57</xdr:row>
                    <xdr:rowOff>28575</xdr:rowOff>
                  </from>
                  <to>
                    <xdr:col>4</xdr:col>
                    <xdr:colOff>342900</xdr:colOff>
                    <xdr:row>57</xdr:row>
                    <xdr:rowOff>219075</xdr:rowOff>
                  </to>
                </anchor>
              </controlPr>
            </control>
          </mc:Choice>
        </mc:AlternateContent>
        <mc:AlternateContent xmlns:mc="http://schemas.openxmlformats.org/markup-compatibility/2006">
          <mc:Choice Requires="x14">
            <control shapeId="3103" r:id="rId10" name="Option Button 31">
              <controlPr defaultSize="0" autoFill="0" autoLine="0" autoPict="0">
                <anchor moveWithCells="1" sizeWithCells="1">
                  <from>
                    <xdr:col>7</xdr:col>
                    <xdr:colOff>247650</xdr:colOff>
                    <xdr:row>57</xdr:row>
                    <xdr:rowOff>28575</xdr:rowOff>
                  </from>
                  <to>
                    <xdr:col>8</xdr:col>
                    <xdr:colOff>114300</xdr:colOff>
                    <xdr:row>57</xdr:row>
                    <xdr:rowOff>209550</xdr:rowOff>
                  </to>
                </anchor>
              </controlPr>
            </control>
          </mc:Choice>
        </mc:AlternateContent>
        <mc:AlternateContent xmlns:mc="http://schemas.openxmlformats.org/markup-compatibility/2006">
          <mc:Choice Requires="x14">
            <control shapeId="3106" r:id="rId11" name="Group Box 34">
              <controlPr defaultSize="0" autoFill="0" autoPict="0">
                <anchor moveWithCells="1" sizeWithCells="1">
                  <from>
                    <xdr:col>8</xdr:col>
                    <xdr:colOff>0</xdr:colOff>
                    <xdr:row>36</xdr:row>
                    <xdr:rowOff>0</xdr:rowOff>
                  </from>
                  <to>
                    <xdr:col>11</xdr:col>
                    <xdr:colOff>0</xdr:colOff>
                    <xdr:row>40</xdr:row>
                    <xdr:rowOff>0</xdr:rowOff>
                  </to>
                </anchor>
              </controlPr>
            </control>
          </mc:Choice>
        </mc:AlternateContent>
        <mc:AlternateContent xmlns:mc="http://schemas.openxmlformats.org/markup-compatibility/2006">
          <mc:Choice Requires="x14">
            <control shapeId="3107" r:id="rId12" name="Group Box 35">
              <controlPr defaultSize="0" autoFill="0" autoPict="0">
                <anchor moveWithCells="1" sizeWithCells="1">
                  <from>
                    <xdr:col>4</xdr:col>
                    <xdr:colOff>0</xdr:colOff>
                    <xdr:row>57</xdr:row>
                    <xdr:rowOff>9525</xdr:rowOff>
                  </from>
                  <to>
                    <xdr:col>11</xdr:col>
                    <xdr:colOff>0</xdr:colOff>
                    <xdr:row>58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workbookViewId="0"/>
  </sheetViews>
  <sheetFormatPr defaultRowHeight="15" x14ac:dyDescent="0.25"/>
  <cols>
    <col min="1" max="1" width="18" style="224" customWidth="1"/>
    <col min="2" max="2" width="23.5703125" style="224" customWidth="1"/>
  </cols>
  <sheetData>
    <row r="1" spans="1:2" ht="36" customHeight="1" x14ac:dyDescent="0.25">
      <c r="A1" s="230" t="s">
        <v>277</v>
      </c>
      <c r="B1" s="231"/>
    </row>
    <row r="2" spans="1:2" x14ac:dyDescent="0.25">
      <c r="A2" s="225" t="s">
        <v>275</v>
      </c>
      <c r="B2" s="225" t="s">
        <v>276</v>
      </c>
    </row>
    <row r="3" spans="1:2" x14ac:dyDescent="0.25">
      <c r="A3" s="225" t="str">
        <f>'2017 ARA CODB Survey'!C22</f>
        <v>Name</v>
      </c>
      <c r="B3" s="225">
        <f>'2017 ARA CODB Survey'!D22</f>
        <v>0</v>
      </c>
    </row>
    <row r="4" spans="1:2" x14ac:dyDescent="0.25">
      <c r="A4" s="225" t="str">
        <f>'2017 ARA CODB Survey'!C23</f>
        <v>Title</v>
      </c>
      <c r="B4" s="225">
        <f>'2017 ARA CODB Survey'!D23</f>
        <v>0</v>
      </c>
    </row>
    <row r="5" spans="1:2" x14ac:dyDescent="0.25">
      <c r="A5" s="225" t="str">
        <f>'2017 ARA CODB Survey'!C24</f>
        <v>Company</v>
      </c>
      <c r="B5" s="225">
        <f>'2017 ARA CODB Survey'!D24</f>
        <v>0</v>
      </c>
    </row>
    <row r="6" spans="1:2" x14ac:dyDescent="0.25">
      <c r="A6" s="225" t="str">
        <f>'2017 ARA CODB Survey'!C25</f>
        <v>Street Address</v>
      </c>
      <c r="B6" s="225">
        <f>'2017 ARA CODB Survey'!D25</f>
        <v>0</v>
      </c>
    </row>
    <row r="7" spans="1:2" x14ac:dyDescent="0.25">
      <c r="A7" s="225" t="str">
        <f>'2017 ARA CODB Survey'!C26</f>
        <v>City</v>
      </c>
      <c r="B7" s="225">
        <f>'2017 ARA CODB Survey'!D26</f>
        <v>0</v>
      </c>
    </row>
    <row r="8" spans="1:2" x14ac:dyDescent="0.25">
      <c r="A8" s="225" t="str">
        <f>'2017 ARA CODB Survey'!C27</f>
        <v>State or Province</v>
      </c>
      <c r="B8" s="225">
        <f>'2017 ARA CODB Survey'!D27</f>
        <v>0</v>
      </c>
    </row>
    <row r="9" spans="1:2" x14ac:dyDescent="0.25">
      <c r="A9" s="225" t="str">
        <f>'2017 ARA CODB Survey'!C28</f>
        <v>Zip or Postal Code</v>
      </c>
      <c r="B9" s="225">
        <f>'2017 ARA CODB Survey'!D28</f>
        <v>0</v>
      </c>
    </row>
    <row r="10" spans="1:2" x14ac:dyDescent="0.25">
      <c r="A10" s="225" t="str">
        <f>'2017 ARA CODB Survey'!C29</f>
        <v>Telephone:</v>
      </c>
      <c r="B10" s="225">
        <f>'2017 ARA CODB Survey'!D29</f>
        <v>0</v>
      </c>
    </row>
    <row r="11" spans="1:2" x14ac:dyDescent="0.25">
      <c r="A11" s="225" t="str">
        <f>'2017 ARA CODB Survey'!C30</f>
        <v>E-mail:</v>
      </c>
      <c r="B11" s="225">
        <f>'2017 ARA CODB Survey'!D30</f>
        <v>0</v>
      </c>
    </row>
    <row r="12" spans="1:2" x14ac:dyDescent="0.25">
      <c r="A12" s="225">
        <f>'2017 ARA CODB Survey'!K35</f>
        <v>1</v>
      </c>
      <c r="B12" s="226">
        <f>'2017 ARA CODB Survey'!I35</f>
        <v>0</v>
      </c>
    </row>
    <row r="13" spans="1:2" x14ac:dyDescent="0.25">
      <c r="A13" s="225">
        <f>'2017 ARA CODB Survey'!K36</f>
        <v>101</v>
      </c>
      <c r="B13" s="227">
        <f>'2017 ARA CODB Survey'!I36</f>
        <v>0</v>
      </c>
    </row>
    <row r="14" spans="1:2" x14ac:dyDescent="0.25">
      <c r="A14" s="225">
        <v>2</v>
      </c>
      <c r="B14" s="225">
        <v>0</v>
      </c>
    </row>
    <row r="15" spans="1:2" x14ac:dyDescent="0.25">
      <c r="A15" s="225">
        <f>'2017 ARA CODB Survey'!K41</f>
        <v>3</v>
      </c>
      <c r="B15" s="228" t="str">
        <f>'2017 ARA CODB Survey'!I41</f>
        <v>Hrs.</v>
      </c>
    </row>
    <row r="16" spans="1:2" x14ac:dyDescent="0.25">
      <c r="A16" s="225">
        <f>'2017 ARA CODB Survey'!K42</f>
        <v>4</v>
      </c>
      <c r="B16" s="228" t="str">
        <f>'2017 ARA CODB Survey'!I42</f>
        <v>Hrs.</v>
      </c>
    </row>
    <row r="17" spans="1:2" x14ac:dyDescent="0.25">
      <c r="A17" s="225">
        <f>'2017 ARA CODB Survey'!K43</f>
        <v>102</v>
      </c>
      <c r="B17" s="228" t="str">
        <f>'2017 ARA CODB Survey'!I43</f>
        <v>Hrs.</v>
      </c>
    </row>
    <row r="18" spans="1:2" x14ac:dyDescent="0.25">
      <c r="A18" s="225">
        <f>'2017 ARA CODB Survey'!K44</f>
        <v>5</v>
      </c>
      <c r="B18" s="228" t="str">
        <f>'2017 ARA CODB Survey'!I44</f>
        <v>Hrs.</v>
      </c>
    </row>
    <row r="19" spans="1:2" x14ac:dyDescent="0.25">
      <c r="A19" s="225">
        <f>'2017 ARA CODB Survey'!K45</f>
        <v>6</v>
      </c>
      <c r="B19" s="228" t="str">
        <f>'2017 ARA CODB Survey'!I45</f>
        <v>Hrs.</v>
      </c>
    </row>
    <row r="20" spans="1:2" x14ac:dyDescent="0.25">
      <c r="A20" s="225">
        <f>'2017 ARA CODB Survey'!K46</f>
        <v>7</v>
      </c>
      <c r="B20" s="228" t="str">
        <f>'2017 ARA CODB Survey'!I46</f>
        <v>%</v>
      </c>
    </row>
    <row r="21" spans="1:2" x14ac:dyDescent="0.25">
      <c r="A21" s="225">
        <f>'2017 ARA CODB Survey'!K47</f>
        <v>8</v>
      </c>
      <c r="B21" s="228" t="str">
        <f>'2017 ARA CODB Survey'!I47</f>
        <v>%</v>
      </c>
    </row>
    <row r="22" spans="1:2" x14ac:dyDescent="0.25">
      <c r="A22" s="225">
        <f>'2017 ARA CODB Survey'!K48</f>
        <v>9</v>
      </c>
      <c r="B22" s="228" t="str">
        <f>'2017 ARA CODB Survey'!I48</f>
        <v>%</v>
      </c>
    </row>
    <row r="23" spans="1:2" x14ac:dyDescent="0.25">
      <c r="A23" s="225">
        <f>'2017 ARA CODB Survey'!K49</f>
        <v>10</v>
      </c>
      <c r="B23" s="228" t="str">
        <f>'2017 ARA CODB Survey'!I49</f>
        <v>%</v>
      </c>
    </row>
    <row r="24" spans="1:2" x14ac:dyDescent="0.25">
      <c r="A24" s="225">
        <f>'2017 ARA CODB Survey'!K51</f>
        <v>103</v>
      </c>
      <c r="B24" s="228" t="str">
        <f>'2017 ARA CODB Survey'!I51</f>
        <v>%</v>
      </c>
    </row>
    <row r="25" spans="1:2" x14ac:dyDescent="0.25">
      <c r="A25" s="225">
        <f>'2017 ARA CODB Survey'!K52</f>
        <v>104</v>
      </c>
      <c r="B25" s="228" t="str">
        <f>'2017 ARA CODB Survey'!I52</f>
        <v>%</v>
      </c>
    </row>
    <row r="26" spans="1:2" x14ac:dyDescent="0.25">
      <c r="A26" s="225">
        <f>'2017 ARA CODB Survey'!K53</f>
        <v>105</v>
      </c>
      <c r="B26" s="228" t="str">
        <f>'2017 ARA CODB Survey'!I53</f>
        <v>%</v>
      </c>
    </row>
    <row r="27" spans="1:2" x14ac:dyDescent="0.25">
      <c r="A27" s="225">
        <f>'2017 ARA CODB Survey'!K55</f>
        <v>106</v>
      </c>
      <c r="B27" s="228" t="str">
        <f>'2017 ARA CODB Survey'!I55</f>
        <v>%</v>
      </c>
    </row>
    <row r="28" spans="1:2" x14ac:dyDescent="0.25">
      <c r="A28" s="225">
        <f>'2017 ARA CODB Survey'!K56</f>
        <v>107</v>
      </c>
      <c r="B28" s="228" t="str">
        <f>'2017 ARA CODB Survey'!I56</f>
        <v>%</v>
      </c>
    </row>
    <row r="29" spans="1:2" x14ac:dyDescent="0.25">
      <c r="A29" s="225">
        <f>'2017 ARA CODB Survey'!K57</f>
        <v>108</v>
      </c>
      <c r="B29" s="228" t="str">
        <f>'2017 ARA CODB Survey'!I57</f>
        <v>%</v>
      </c>
    </row>
    <row r="30" spans="1:2" x14ac:dyDescent="0.25">
      <c r="A30" s="225">
        <v>12</v>
      </c>
      <c r="B30" s="227">
        <v>0</v>
      </c>
    </row>
    <row r="31" spans="1:2" x14ac:dyDescent="0.25">
      <c r="A31" s="225">
        <f>'2017 ARA CODB Survey'!K59</f>
        <v>13</v>
      </c>
      <c r="B31" s="228" t="str">
        <f>'2017 ARA CODB Survey'!I59</f>
        <v>$</v>
      </c>
    </row>
    <row r="32" spans="1:2" x14ac:dyDescent="0.25">
      <c r="A32" s="225">
        <f>'2017 ARA CODB Survey'!K61</f>
        <v>14</v>
      </c>
      <c r="B32" s="228" t="str">
        <f>'2017 ARA CODB Survey'!I61</f>
        <v>$</v>
      </c>
    </row>
    <row r="33" spans="1:2" x14ac:dyDescent="0.25">
      <c r="A33" s="225" t="e">
        <f>'2017 ARA CODB Survey'!#REF!</f>
        <v>#REF!</v>
      </c>
      <c r="B33" s="228" t="e">
        <f>'2017 ARA CODB Survey'!#REF!</f>
        <v>#REF!</v>
      </c>
    </row>
    <row r="34" spans="1:2" x14ac:dyDescent="0.25">
      <c r="A34" s="225" t="e">
        <f>'2017 ARA CODB Survey'!#REF!</f>
        <v>#REF!</v>
      </c>
      <c r="B34" s="228" t="e">
        <f>'2017 ARA CODB Survey'!#REF!</f>
        <v>#REF!</v>
      </c>
    </row>
    <row r="35" spans="1:2" x14ac:dyDescent="0.25">
      <c r="A35" s="225" t="e">
        <f>'2017 ARA CODB Survey'!#REF!</f>
        <v>#REF!</v>
      </c>
      <c r="B35" s="228" t="e">
        <f>'2017 ARA CODB Survey'!#REF!</f>
        <v>#REF!</v>
      </c>
    </row>
    <row r="36" spans="1:2" x14ac:dyDescent="0.25">
      <c r="A36" s="225" t="e">
        <f>'2017 ARA CODB Survey'!#REF!</f>
        <v>#REF!</v>
      </c>
      <c r="B36" s="228" t="e">
        <f>'2017 ARA CODB Survey'!#REF!</f>
        <v>#REF!</v>
      </c>
    </row>
    <row r="37" spans="1:2" x14ac:dyDescent="0.25">
      <c r="A37" s="225" t="e">
        <f>'2017 ARA CODB Survey'!#REF!</f>
        <v>#REF!</v>
      </c>
      <c r="B37" s="228" t="e">
        <f>'2017 ARA CODB Survey'!#REF!</f>
        <v>#REF!</v>
      </c>
    </row>
    <row r="38" spans="1:2" x14ac:dyDescent="0.25">
      <c r="A38" s="225" t="e">
        <f>'2017 ARA CODB Survey'!#REF!</f>
        <v>#REF!</v>
      </c>
      <c r="B38" s="228" t="e">
        <f>'2017 ARA CODB Survey'!#REF!</f>
        <v>#REF!</v>
      </c>
    </row>
    <row r="39" spans="1:2" x14ac:dyDescent="0.25">
      <c r="A39" s="225" t="e">
        <f>'2017 ARA CODB Survey'!#REF!</f>
        <v>#REF!</v>
      </c>
      <c r="B39" s="228" t="e">
        <f>'2017 ARA CODB Survey'!#REF!</f>
        <v>#REF!</v>
      </c>
    </row>
    <row r="40" spans="1:2" x14ac:dyDescent="0.25">
      <c r="A40" s="225" t="e">
        <f>'2017 ARA CODB Survey'!#REF!</f>
        <v>#REF!</v>
      </c>
      <c r="B40" s="228" t="e">
        <f>'2017 ARA CODB Survey'!#REF!</f>
        <v>#REF!</v>
      </c>
    </row>
    <row r="41" spans="1:2" x14ac:dyDescent="0.25">
      <c r="A41" s="225" t="e">
        <f>'2017 ARA CODB Survey'!#REF!</f>
        <v>#REF!</v>
      </c>
      <c r="B41" s="228" t="e">
        <f>'2017 ARA CODB Survey'!#REF!</f>
        <v>#REF!</v>
      </c>
    </row>
    <row r="42" spans="1:2" x14ac:dyDescent="0.25">
      <c r="A42" s="225" t="e">
        <f>'2017 ARA CODB Survey'!#REF!</f>
        <v>#REF!</v>
      </c>
      <c r="B42" s="228" t="e">
        <f>'2017 ARA CODB Survey'!#REF!</f>
        <v>#REF!</v>
      </c>
    </row>
    <row r="43" spans="1:2" x14ac:dyDescent="0.25">
      <c r="A43" s="225">
        <f>'2017 ARA CODB Survey'!H69</f>
        <v>21</v>
      </c>
      <c r="B43" s="229">
        <f>'2017 ARA CODB Survey'!G69</f>
        <v>0</v>
      </c>
    </row>
    <row r="44" spans="1:2" x14ac:dyDescent="0.25">
      <c r="A44" s="225">
        <f>'2017 ARA CODB Survey'!H70</f>
        <v>22</v>
      </c>
      <c r="B44" s="229">
        <f>'2017 ARA CODB Survey'!G70</f>
        <v>0</v>
      </c>
    </row>
    <row r="45" spans="1:2" x14ac:dyDescent="0.25">
      <c r="A45" s="225">
        <f>'2017 ARA CODB Survey'!H71</f>
        <v>23</v>
      </c>
      <c r="B45" s="229">
        <f>'2017 ARA CODB Survey'!G71</f>
        <v>0</v>
      </c>
    </row>
    <row r="46" spans="1:2" x14ac:dyDescent="0.25">
      <c r="A46" s="225">
        <f>'2017 ARA CODB Survey'!H72</f>
        <v>24</v>
      </c>
      <c r="B46" s="229">
        <f>'2017 ARA CODB Survey'!G72</f>
        <v>0</v>
      </c>
    </row>
    <row r="47" spans="1:2" x14ac:dyDescent="0.25">
      <c r="A47" s="225">
        <f>'2017 ARA CODB Survey'!K73</f>
        <v>25</v>
      </c>
      <c r="B47" s="229">
        <f>'2017 ARA CODB Survey'!J73</f>
        <v>0</v>
      </c>
    </row>
    <row r="48" spans="1:2" x14ac:dyDescent="0.25">
      <c r="A48" s="225">
        <f>'2017 ARA CODB Survey'!H75</f>
        <v>26</v>
      </c>
      <c r="B48" s="229">
        <f>'2017 ARA CODB Survey'!G75</f>
        <v>0</v>
      </c>
    </row>
    <row r="49" spans="1:2" x14ac:dyDescent="0.25">
      <c r="A49" s="225">
        <f>'2017 ARA CODB Survey'!H76</f>
        <v>27</v>
      </c>
      <c r="B49" s="229">
        <f>'2017 ARA CODB Survey'!G76</f>
        <v>0</v>
      </c>
    </row>
    <row r="50" spans="1:2" x14ac:dyDescent="0.25">
      <c r="A50" s="225">
        <f>'2017 ARA CODB Survey'!K77</f>
        <v>28</v>
      </c>
      <c r="B50" s="229">
        <f>'2017 ARA CODB Survey'!J77</f>
        <v>0</v>
      </c>
    </row>
    <row r="51" spans="1:2" x14ac:dyDescent="0.25">
      <c r="A51" s="225">
        <f>'2017 ARA CODB Survey'!H79</f>
        <v>29</v>
      </c>
      <c r="B51" s="229">
        <f>'2017 ARA CODB Survey'!G79</f>
        <v>0</v>
      </c>
    </row>
    <row r="52" spans="1:2" x14ac:dyDescent="0.25">
      <c r="A52" s="225">
        <f>'2017 ARA CODB Survey'!H80</f>
        <v>30</v>
      </c>
      <c r="B52" s="229">
        <f>'2017 ARA CODB Survey'!G80</f>
        <v>0</v>
      </c>
    </row>
    <row r="53" spans="1:2" x14ac:dyDescent="0.25">
      <c r="A53" s="225">
        <f>'2017 ARA CODB Survey'!H81</f>
        <v>31</v>
      </c>
      <c r="B53" s="229">
        <f>'2017 ARA CODB Survey'!G81</f>
        <v>0</v>
      </c>
    </row>
    <row r="54" spans="1:2" x14ac:dyDescent="0.25">
      <c r="A54" s="225">
        <f>'2017 ARA CODB Survey'!K82</f>
        <v>32</v>
      </c>
      <c r="B54" s="229">
        <f>'2017 ARA CODB Survey'!J82</f>
        <v>0</v>
      </c>
    </row>
    <row r="55" spans="1:2" x14ac:dyDescent="0.25">
      <c r="A55" s="225">
        <f>'2017 ARA CODB Survey'!K83</f>
        <v>33</v>
      </c>
      <c r="B55" s="229">
        <f>'2017 ARA CODB Survey'!J83</f>
        <v>0</v>
      </c>
    </row>
    <row r="56" spans="1:2" x14ac:dyDescent="0.25">
      <c r="A56" s="225">
        <f>'2017 ARA CODB Survey'!K84</f>
        <v>34</v>
      </c>
      <c r="B56" s="229">
        <f>'2017 ARA CODB Survey'!J84</f>
        <v>0</v>
      </c>
    </row>
    <row r="57" spans="1:2" x14ac:dyDescent="0.25">
      <c r="A57" s="225">
        <f>'2017 ARA CODB Survey'!K85</f>
        <v>35</v>
      </c>
      <c r="B57" s="229">
        <f>'2017 ARA CODB Survey'!J85</f>
        <v>0</v>
      </c>
    </row>
    <row r="58" spans="1:2" x14ac:dyDescent="0.25">
      <c r="A58" s="225">
        <f>'2017 ARA CODB Survey'!K86</f>
        <v>36</v>
      </c>
      <c r="B58" s="229">
        <f>'2017 ARA CODB Survey'!J86</f>
        <v>0</v>
      </c>
    </row>
    <row r="59" spans="1:2" x14ac:dyDescent="0.25">
      <c r="A59" s="225">
        <f>'2017 ARA CODB Survey'!H90</f>
        <v>37</v>
      </c>
      <c r="B59" s="229">
        <f>'2017 ARA CODB Survey'!G90</f>
        <v>0</v>
      </c>
    </row>
    <row r="60" spans="1:2" x14ac:dyDescent="0.25">
      <c r="A60" s="225">
        <f>'2017 ARA CODB Survey'!H91</f>
        <v>38</v>
      </c>
      <c r="B60" s="229">
        <f>'2017 ARA CODB Survey'!G91</f>
        <v>0</v>
      </c>
    </row>
    <row r="61" spans="1:2" x14ac:dyDescent="0.25">
      <c r="A61" s="225">
        <f>'2017 ARA CODB Survey'!H92</f>
        <v>39</v>
      </c>
      <c r="B61" s="229">
        <f>'2017 ARA CODB Survey'!G92</f>
        <v>0</v>
      </c>
    </row>
    <row r="62" spans="1:2" x14ac:dyDescent="0.25">
      <c r="A62" s="225">
        <f>'2017 ARA CODB Survey'!K93</f>
        <v>40</v>
      </c>
      <c r="B62" s="229">
        <f>'2017 ARA CODB Survey'!J93</f>
        <v>0</v>
      </c>
    </row>
    <row r="63" spans="1:2" x14ac:dyDescent="0.25">
      <c r="A63" s="225">
        <f>'2017 ARA CODB Survey'!H95</f>
        <v>41</v>
      </c>
      <c r="B63" s="229">
        <f>'2017 ARA CODB Survey'!G95</f>
        <v>0</v>
      </c>
    </row>
    <row r="64" spans="1:2" x14ac:dyDescent="0.25">
      <c r="A64" s="225">
        <f>'2017 ARA CODB Survey'!H96</f>
        <v>42</v>
      </c>
      <c r="B64" s="229">
        <f>'2017 ARA CODB Survey'!G96</f>
        <v>0</v>
      </c>
    </row>
    <row r="65" spans="1:2" x14ac:dyDescent="0.25">
      <c r="A65" s="225">
        <f>'2017 ARA CODB Survey'!K97</f>
        <v>43</v>
      </c>
      <c r="B65" s="229">
        <f>'2017 ARA CODB Survey'!J97</f>
        <v>0</v>
      </c>
    </row>
    <row r="66" spans="1:2" x14ac:dyDescent="0.25">
      <c r="A66" s="225">
        <f>'2017 ARA CODB Survey'!K98</f>
        <v>44</v>
      </c>
      <c r="B66" s="229">
        <f>'2017 ARA CODB Survey'!J98</f>
        <v>0</v>
      </c>
    </row>
    <row r="67" spans="1:2" x14ac:dyDescent="0.25">
      <c r="A67" s="225">
        <f>'2017 ARA CODB Survey'!K99</f>
        <v>45</v>
      </c>
      <c r="B67" s="229">
        <f>'2017 ARA CODB Survey'!J99</f>
        <v>0</v>
      </c>
    </row>
    <row r="68" spans="1:2" x14ac:dyDescent="0.25">
      <c r="A68" s="225">
        <f>'2017 ARA CODB Survey'!K100</f>
        <v>46</v>
      </c>
      <c r="B68" s="229">
        <f>'2017 ARA CODB Survey'!J100</f>
        <v>0</v>
      </c>
    </row>
    <row r="69" spans="1:2" x14ac:dyDescent="0.25">
      <c r="A69" s="229">
        <f>'2017 ARA CODB Survey'!H106</f>
        <v>251</v>
      </c>
      <c r="B69" s="229">
        <f>'2017 ARA CODB Survey'!G106</f>
        <v>0</v>
      </c>
    </row>
    <row r="70" spans="1:2" x14ac:dyDescent="0.25">
      <c r="A70" s="229">
        <f>'2017 ARA CODB Survey'!H107</f>
        <v>252</v>
      </c>
      <c r="B70" s="229">
        <f>'2017 ARA CODB Survey'!G107</f>
        <v>0</v>
      </c>
    </row>
    <row r="71" spans="1:2" x14ac:dyDescent="0.25">
      <c r="A71" s="229">
        <f>'2017 ARA CODB Survey'!H108</f>
        <v>253</v>
      </c>
      <c r="B71" s="229">
        <f>'2017 ARA CODB Survey'!G108</f>
        <v>0</v>
      </c>
    </row>
    <row r="72" spans="1:2" x14ac:dyDescent="0.25">
      <c r="A72" s="229">
        <f>'2017 ARA CODB Survey'!H109</f>
        <v>254</v>
      </c>
      <c r="B72" s="229">
        <f>'2017 ARA CODB Survey'!G109</f>
        <v>0</v>
      </c>
    </row>
    <row r="73" spans="1:2" x14ac:dyDescent="0.25">
      <c r="A73" s="229">
        <f>'2017 ARA CODB Survey'!H110</f>
        <v>255</v>
      </c>
      <c r="B73" s="229">
        <f>'2017 ARA CODB Survey'!G110</f>
        <v>0</v>
      </c>
    </row>
    <row r="74" spans="1:2" x14ac:dyDescent="0.25">
      <c r="A74" s="229">
        <f>'2017 ARA CODB Survey'!H111</f>
        <v>256</v>
      </c>
      <c r="B74" s="229">
        <f>'2017 ARA CODB Survey'!G111</f>
        <v>0</v>
      </c>
    </row>
    <row r="75" spans="1:2" x14ac:dyDescent="0.25">
      <c r="A75" s="229">
        <f>'2017 ARA CODB Survey'!H112</f>
        <v>257</v>
      </c>
      <c r="B75" s="229">
        <f>'2017 ARA CODB Survey'!G112</f>
        <v>0</v>
      </c>
    </row>
    <row r="76" spans="1:2" x14ac:dyDescent="0.25">
      <c r="A76" s="229">
        <f>'2017 ARA CODB Survey'!H113</f>
        <v>259</v>
      </c>
      <c r="B76" s="229">
        <f>'2017 ARA CODB Survey'!G113</f>
        <v>0</v>
      </c>
    </row>
    <row r="77" spans="1:2" x14ac:dyDescent="0.25">
      <c r="A77" s="229">
        <f>'2017 ARA CODB Survey'!H114</f>
        <v>261</v>
      </c>
      <c r="B77" s="229">
        <f>'2017 ARA CODB Survey'!G114</f>
        <v>0</v>
      </c>
    </row>
    <row r="78" spans="1:2" x14ac:dyDescent="0.25">
      <c r="A78" s="229">
        <f>'2017 ARA CODB Survey'!H115</f>
        <v>262</v>
      </c>
      <c r="B78" s="229">
        <f>'2017 ARA CODB Survey'!G115</f>
        <v>0</v>
      </c>
    </row>
    <row r="79" spans="1:2" x14ac:dyDescent="0.25">
      <c r="A79" s="225">
        <f>'2017 ARA CODB Survey'!K106</f>
        <v>51</v>
      </c>
      <c r="B79" s="229">
        <f>'2017 ARA CODB Survey'!J106</f>
        <v>0</v>
      </c>
    </row>
    <row r="80" spans="1:2" x14ac:dyDescent="0.25">
      <c r="A80" s="225">
        <f>'2017 ARA CODB Survey'!K107</f>
        <v>52</v>
      </c>
      <c r="B80" s="229">
        <f>'2017 ARA CODB Survey'!J107</f>
        <v>0</v>
      </c>
    </row>
    <row r="81" spans="1:2" x14ac:dyDescent="0.25">
      <c r="A81" s="225">
        <f>'2017 ARA CODB Survey'!K108</f>
        <v>53</v>
      </c>
      <c r="B81" s="229">
        <f>'2017 ARA CODB Survey'!J108</f>
        <v>0</v>
      </c>
    </row>
    <row r="82" spans="1:2" x14ac:dyDescent="0.25">
      <c r="A82" s="225">
        <f>'2017 ARA CODB Survey'!K109</f>
        <v>54</v>
      </c>
      <c r="B82" s="229">
        <f>'2017 ARA CODB Survey'!J109</f>
        <v>0</v>
      </c>
    </row>
    <row r="83" spans="1:2" x14ac:dyDescent="0.25">
      <c r="A83" s="225">
        <f>'2017 ARA CODB Survey'!K110</f>
        <v>55</v>
      </c>
      <c r="B83" s="229">
        <f>'2017 ARA CODB Survey'!J110</f>
        <v>0</v>
      </c>
    </row>
    <row r="84" spans="1:2" x14ac:dyDescent="0.25">
      <c r="A84" s="225">
        <f>'2017 ARA CODB Survey'!K111</f>
        <v>56</v>
      </c>
      <c r="B84" s="229">
        <f>'2017 ARA CODB Survey'!J111</f>
        <v>0</v>
      </c>
    </row>
    <row r="85" spans="1:2" x14ac:dyDescent="0.25">
      <c r="A85" s="225">
        <f>'2017 ARA CODB Survey'!K112</f>
        <v>57</v>
      </c>
      <c r="B85" s="229">
        <f>'2017 ARA CODB Survey'!J112</f>
        <v>0</v>
      </c>
    </row>
    <row r="86" spans="1:2" x14ac:dyDescent="0.25">
      <c r="A86" s="225">
        <f>'2017 ARA CODB Survey'!K113</f>
        <v>59</v>
      </c>
      <c r="B86" s="229">
        <f>'2017 ARA CODB Survey'!J113</f>
        <v>0</v>
      </c>
    </row>
    <row r="87" spans="1:2" x14ac:dyDescent="0.25">
      <c r="A87" s="225">
        <f>'2017 ARA CODB Survey'!K114</f>
        <v>61</v>
      </c>
      <c r="B87" s="229">
        <f>'2017 ARA CODB Survey'!J114</f>
        <v>0</v>
      </c>
    </row>
    <row r="88" spans="1:2" x14ac:dyDescent="0.25">
      <c r="A88" s="225">
        <f>'2017 ARA CODB Survey'!K115</f>
        <v>62</v>
      </c>
      <c r="B88" s="229">
        <f>'2017 ARA CODB Survey'!J115</f>
        <v>0</v>
      </c>
    </row>
    <row r="89" spans="1:2" x14ac:dyDescent="0.25">
      <c r="A89" s="225">
        <f>'2017 ARA CODB Survey'!K117</f>
        <v>63</v>
      </c>
      <c r="B89" s="229">
        <f>'2017 ARA CODB Survey'!J117</f>
        <v>0</v>
      </c>
    </row>
    <row r="90" spans="1:2" x14ac:dyDescent="0.25">
      <c r="A90" s="225">
        <f>'2017 ARA CODB Survey'!K118</f>
        <v>64</v>
      </c>
      <c r="B90" s="229">
        <f>'2017 ARA CODB Survey'!J118</f>
        <v>0</v>
      </c>
    </row>
    <row r="91" spans="1:2" x14ac:dyDescent="0.25">
      <c r="A91" s="225">
        <f>'2017 ARA CODB Survey'!K119</f>
        <v>65</v>
      </c>
      <c r="B91" s="229">
        <f>'2017 ARA CODB Survey'!J119</f>
        <v>0</v>
      </c>
    </row>
    <row r="92" spans="1:2" x14ac:dyDescent="0.25">
      <c r="A92" s="225">
        <f>'2017 ARA CODB Survey'!K120</f>
        <v>66</v>
      </c>
      <c r="B92" s="229">
        <f>'2017 ARA CODB Survey'!J120</f>
        <v>0</v>
      </c>
    </row>
    <row r="93" spans="1:2" x14ac:dyDescent="0.25">
      <c r="A93" s="225">
        <f>'2017 ARA CODB Survey'!K121</f>
        <v>67</v>
      </c>
      <c r="B93" s="229">
        <f>'2017 ARA CODB Survey'!J121</f>
        <v>0</v>
      </c>
    </row>
    <row r="94" spans="1:2" x14ac:dyDescent="0.25">
      <c r="A94" s="225">
        <f>'2017 ARA CODB Survey'!K122</f>
        <v>68</v>
      </c>
      <c r="B94" s="229">
        <f>'2017 ARA CODB Survey'!J122</f>
        <v>0</v>
      </c>
    </row>
    <row r="95" spans="1:2" x14ac:dyDescent="0.25">
      <c r="A95" s="225">
        <f>'2017 ARA CODB Survey'!K123</f>
        <v>69</v>
      </c>
      <c r="B95" s="229">
        <f>'2017 ARA CODB Survey'!J123</f>
        <v>0</v>
      </c>
    </row>
    <row r="96" spans="1:2" x14ac:dyDescent="0.25">
      <c r="A96" s="225">
        <f>'2017 ARA CODB Survey'!K124</f>
        <v>70</v>
      </c>
      <c r="B96" s="229">
        <f>'2017 ARA CODB Survey'!J124</f>
        <v>0</v>
      </c>
    </row>
    <row r="97" spans="1:2" x14ac:dyDescent="0.25">
      <c r="A97" s="225">
        <f>'2017 ARA CODB Survey'!K125</f>
        <v>71</v>
      </c>
      <c r="B97" s="229">
        <f>'2017 ARA CODB Survey'!J125</f>
        <v>0</v>
      </c>
    </row>
    <row r="98" spans="1:2" x14ac:dyDescent="0.25">
      <c r="A98" s="225">
        <f>'2017 ARA CODB Survey'!K126</f>
        <v>72</v>
      </c>
      <c r="B98" s="229">
        <f>'2017 ARA CODB Survey'!J126</f>
        <v>0</v>
      </c>
    </row>
    <row r="99" spans="1:2" x14ac:dyDescent="0.25">
      <c r="A99" s="225">
        <f>'2017 ARA CODB Survey'!K128</f>
        <v>73</v>
      </c>
      <c r="B99" s="229">
        <f>'2017 ARA CODB Survey'!J128</f>
        <v>0</v>
      </c>
    </row>
    <row r="100" spans="1:2" x14ac:dyDescent="0.25">
      <c r="A100" s="225">
        <f>'2017 ARA CODB Survey'!K129</f>
        <v>74</v>
      </c>
      <c r="B100" s="229">
        <f>'2017 ARA CODB Survey'!J129</f>
        <v>0</v>
      </c>
    </row>
    <row r="101" spans="1:2" x14ac:dyDescent="0.25">
      <c r="A101" s="225">
        <f>'2017 ARA CODB Survey'!K130</f>
        <v>141</v>
      </c>
      <c r="B101" s="229">
        <f>'2017 ARA CODB Survey'!J130</f>
        <v>0</v>
      </c>
    </row>
    <row r="102" spans="1:2" x14ac:dyDescent="0.25">
      <c r="A102" s="225">
        <f>'2017 ARA CODB Survey'!K131</f>
        <v>75</v>
      </c>
      <c r="B102" s="229">
        <f>'2017 ARA CODB Survey'!J131</f>
        <v>0</v>
      </c>
    </row>
    <row r="103" spans="1:2" x14ac:dyDescent="0.25">
      <c r="A103" s="225">
        <f>'2017 ARA CODB Survey'!K132</f>
        <v>142</v>
      </c>
      <c r="B103" s="229">
        <f>'2017 ARA CODB Survey'!J132</f>
        <v>0</v>
      </c>
    </row>
    <row r="104" spans="1:2" x14ac:dyDescent="0.25">
      <c r="A104" s="225">
        <f>'2017 ARA CODB Survey'!K133</f>
        <v>76</v>
      </c>
      <c r="B104" s="229">
        <f>'2017 ARA CODB Survey'!J133</f>
        <v>0</v>
      </c>
    </row>
    <row r="105" spans="1:2" x14ac:dyDescent="0.25">
      <c r="A105" s="225">
        <f>'2017 ARA CODB Survey'!K134</f>
        <v>77</v>
      </c>
      <c r="B105" s="229">
        <f>'2017 ARA CODB Survey'!J134</f>
        <v>0</v>
      </c>
    </row>
    <row r="106" spans="1:2" x14ac:dyDescent="0.25">
      <c r="A106" s="225">
        <f>'2017 ARA CODB Survey'!K136</f>
        <v>78</v>
      </c>
      <c r="B106" s="229">
        <f>'2017 ARA CODB Survey'!J136</f>
        <v>0</v>
      </c>
    </row>
    <row r="107" spans="1:2" x14ac:dyDescent="0.25">
      <c r="A107" s="225">
        <f>'2017 ARA CODB Survey'!K137</f>
        <v>79</v>
      </c>
      <c r="B107" s="229">
        <f>'2017 ARA CODB Survey'!J137</f>
        <v>0</v>
      </c>
    </row>
    <row r="108" spans="1:2" x14ac:dyDescent="0.25">
      <c r="A108" s="225">
        <f>'2017 ARA CODB Survey'!K138</f>
        <v>80</v>
      </c>
      <c r="B108" s="229">
        <f>'2017 ARA CODB Survey'!J138</f>
        <v>0</v>
      </c>
    </row>
    <row r="109" spans="1:2" x14ac:dyDescent="0.25">
      <c r="A109" s="225">
        <f>'2017 ARA CODB Survey'!K139</f>
        <v>81</v>
      </c>
      <c r="B109" s="229">
        <f>'2017 ARA CODB Survey'!J139</f>
        <v>0</v>
      </c>
    </row>
    <row r="110" spans="1:2" x14ac:dyDescent="0.25">
      <c r="A110" s="225">
        <f>'2017 ARA CODB Survey'!K140</f>
        <v>82</v>
      </c>
      <c r="B110" s="229">
        <f>'2017 ARA CODB Survey'!J140</f>
        <v>0</v>
      </c>
    </row>
    <row r="111" spans="1:2" x14ac:dyDescent="0.25">
      <c r="A111" s="225">
        <f>'2017 ARA CODB Survey'!K141</f>
        <v>83</v>
      </c>
      <c r="B111" s="229">
        <f>'2017 ARA CODB Survey'!J141</f>
        <v>0</v>
      </c>
    </row>
    <row r="112" spans="1:2" x14ac:dyDescent="0.25">
      <c r="A112" s="225">
        <f>'2017 ARA CODB Survey'!K142</f>
        <v>84</v>
      </c>
      <c r="B112" s="229">
        <f>'2017 ARA CODB Survey'!J142</f>
        <v>0</v>
      </c>
    </row>
    <row r="113" spans="1:2" x14ac:dyDescent="0.25">
      <c r="A113" s="225">
        <f>'2017 ARA CODB Survey'!K143</f>
        <v>85</v>
      </c>
      <c r="B113" s="229">
        <f>'2017 ARA CODB Survey'!J143</f>
        <v>0</v>
      </c>
    </row>
    <row r="114" spans="1:2" x14ac:dyDescent="0.25">
      <c r="A114" s="225">
        <f>'2017 ARA CODB Survey'!K144</f>
        <v>86</v>
      </c>
      <c r="B114" s="229">
        <f>'2017 ARA CODB Survey'!J144</f>
        <v>0</v>
      </c>
    </row>
    <row r="115" spans="1:2" x14ac:dyDescent="0.25">
      <c r="A115" s="225">
        <f>'2017 ARA CODB Survey'!K145</f>
        <v>87</v>
      </c>
      <c r="B115" s="229">
        <f>'2017 ARA CODB Survey'!J145</f>
        <v>0</v>
      </c>
    </row>
    <row r="116" spans="1:2" x14ac:dyDescent="0.25">
      <c r="A116" s="225">
        <f>'2017 ARA CODB Survey'!K146</f>
        <v>88</v>
      </c>
      <c r="B116" s="229">
        <f>'2017 ARA CODB Survey'!J146</f>
        <v>0</v>
      </c>
    </row>
    <row r="117" spans="1:2" x14ac:dyDescent="0.25">
      <c r="A117" s="225">
        <f>'2017 ARA CODB Survey'!K147</f>
        <v>89</v>
      </c>
      <c r="B117" s="229">
        <f>'2017 ARA CODB Survey'!J147</f>
        <v>0</v>
      </c>
    </row>
    <row r="118" spans="1:2" x14ac:dyDescent="0.25">
      <c r="A118" s="225">
        <f>'2017 ARA CODB Survey'!K149</f>
        <v>90</v>
      </c>
      <c r="B118" s="229">
        <f>'2017 ARA CODB Survey'!J149</f>
        <v>0</v>
      </c>
    </row>
    <row r="119" spans="1:2" x14ac:dyDescent="0.25">
      <c r="A119" s="225">
        <f>'2017 ARA CODB Survey'!K150</f>
        <v>91</v>
      </c>
      <c r="B119" s="229">
        <f>'2017 ARA CODB Survey'!J150</f>
        <v>0</v>
      </c>
    </row>
    <row r="120" spans="1:2" x14ac:dyDescent="0.25">
      <c r="A120" s="225">
        <f>'2017 ARA CODB Survey'!K151</f>
        <v>92</v>
      </c>
      <c r="B120" s="229">
        <f>'2017 ARA CODB Survey'!J151</f>
        <v>0</v>
      </c>
    </row>
    <row r="121" spans="1:2" x14ac:dyDescent="0.25">
      <c r="A121" s="225">
        <f>'2017 ARA CODB Survey'!K152</f>
        <v>93</v>
      </c>
      <c r="B121" s="229">
        <f>'2017 ARA CODB Survey'!J152</f>
        <v>0</v>
      </c>
    </row>
    <row r="122" spans="1:2" x14ac:dyDescent="0.25">
      <c r="A122" s="225">
        <f>'2017 ARA CODB Survey'!K153</f>
        <v>94</v>
      </c>
      <c r="B122" s="229">
        <f>'2017 ARA CODB Survey'!J153</f>
        <v>0</v>
      </c>
    </row>
    <row r="123" spans="1:2" x14ac:dyDescent="0.25">
      <c r="A123" s="225">
        <f>'2017 ARA CODB Survey'!K154</f>
        <v>95</v>
      </c>
      <c r="B123" s="229">
        <f>'2017 ARA CODB Survey'!J154</f>
        <v>0</v>
      </c>
    </row>
    <row r="124" spans="1:2" x14ac:dyDescent="0.25">
      <c r="A124" s="225">
        <f>'2017 ARA CODB Survey'!K155</f>
        <v>96</v>
      </c>
      <c r="B124" s="229">
        <f>'2017 ARA CODB Survey'!J155</f>
        <v>0</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57"/>
  <sheetViews>
    <sheetView showGridLines="0" workbookViewId="0">
      <selection activeCell="G13" sqref="G13"/>
    </sheetView>
  </sheetViews>
  <sheetFormatPr defaultRowHeight="15" x14ac:dyDescent="0.25"/>
  <cols>
    <col min="1" max="1" width="41.140625" style="1" customWidth="1"/>
    <col min="2" max="2" width="29.140625" style="1" bestFit="1" customWidth="1"/>
    <col min="3" max="3" width="11.85546875" style="1" customWidth="1"/>
    <col min="4" max="4" width="10.7109375" style="1" customWidth="1"/>
    <col min="5" max="16384" width="9.140625" style="1"/>
  </cols>
  <sheetData>
    <row r="1" spans="1:4" ht="18.75" x14ac:dyDescent="0.3">
      <c r="A1" s="151" t="s">
        <v>150</v>
      </c>
      <c r="B1" s="98"/>
      <c r="C1" s="99"/>
      <c r="D1" s="98"/>
    </row>
    <row r="2" spans="1:4" ht="68.25" customHeight="1" x14ac:dyDescent="0.25">
      <c r="A2" s="334" t="s">
        <v>207</v>
      </c>
      <c r="B2" s="335"/>
      <c r="C2" s="335"/>
      <c r="D2" s="335"/>
    </row>
    <row r="3" spans="1:4" x14ac:dyDescent="0.25">
      <c r="A3" s="100"/>
      <c r="B3" s="97"/>
      <c r="C3" s="97"/>
      <c r="D3" s="97"/>
    </row>
    <row r="4" spans="1:4" ht="15.75" x14ac:dyDescent="0.25">
      <c r="A4" s="148" t="s">
        <v>151</v>
      </c>
      <c r="B4" s="152" t="s">
        <v>152</v>
      </c>
      <c r="C4" s="153" t="s">
        <v>153</v>
      </c>
      <c r="D4" s="152" t="s">
        <v>154</v>
      </c>
    </row>
    <row r="5" spans="1:4" x14ac:dyDescent="0.25">
      <c r="A5" s="107" t="s">
        <v>155</v>
      </c>
      <c r="B5" s="108" t="s">
        <v>129</v>
      </c>
      <c r="C5" s="109">
        <f>'2017 ARA CODB Survey'!J$126</f>
        <v>0</v>
      </c>
      <c r="D5" s="110">
        <f>IF(C6=0,0,C5/C6)</f>
        <v>0</v>
      </c>
    </row>
    <row r="6" spans="1:4" x14ac:dyDescent="0.25">
      <c r="A6" s="111"/>
      <c r="B6" s="111" t="s">
        <v>156</v>
      </c>
      <c r="C6" s="112">
        <f>'2017 ARA CODB Survey'!J$115</f>
        <v>0</v>
      </c>
      <c r="D6" s="113"/>
    </row>
    <row r="7" spans="1:4" x14ac:dyDescent="0.25">
      <c r="A7" s="107" t="s">
        <v>157</v>
      </c>
      <c r="B7" s="108" t="s">
        <v>158</v>
      </c>
      <c r="C7" s="109">
        <f>'2017 ARA CODB Survey'!J$115-'2017 ARA CODB Survey'!J$126</f>
        <v>0</v>
      </c>
      <c r="D7" s="110">
        <f>IF(C8=0,0,C7/C8)</f>
        <v>0</v>
      </c>
    </row>
    <row r="8" spans="1:4" x14ac:dyDescent="0.25">
      <c r="A8" s="111"/>
      <c r="B8" s="111" t="s">
        <v>156</v>
      </c>
      <c r="C8" s="112">
        <f>C6</f>
        <v>0</v>
      </c>
      <c r="D8" s="113"/>
    </row>
    <row r="9" spans="1:4" x14ac:dyDescent="0.25">
      <c r="A9" s="114" t="s">
        <v>159</v>
      </c>
      <c r="B9" s="115" t="s">
        <v>160</v>
      </c>
      <c r="C9" s="116">
        <f>'2017 ARA CODB Survey'!J$146-'2017 ARA CODB Survey'!J$126</f>
        <v>0</v>
      </c>
      <c r="D9" s="117">
        <f>IF(C10=0,0,C9/C10)</f>
        <v>0</v>
      </c>
    </row>
    <row r="10" spans="1:4" x14ac:dyDescent="0.25">
      <c r="A10" s="114" t="s">
        <v>161</v>
      </c>
      <c r="B10" s="111" t="s">
        <v>156</v>
      </c>
      <c r="C10" s="118">
        <f>C6</f>
        <v>0</v>
      </c>
      <c r="D10" s="117"/>
    </row>
    <row r="11" spans="1:4" x14ac:dyDescent="0.25">
      <c r="A11" s="107" t="s">
        <v>162</v>
      </c>
      <c r="B11" s="108" t="s">
        <v>163</v>
      </c>
      <c r="C11" s="119">
        <f>'2017 ARA CODB Survey'!J$147</f>
        <v>0</v>
      </c>
      <c r="D11" s="110">
        <f>IF(C12=0,0,C11/C12)</f>
        <v>0</v>
      </c>
    </row>
    <row r="12" spans="1:4" x14ac:dyDescent="0.25">
      <c r="A12" s="111"/>
      <c r="B12" s="111" t="s">
        <v>156</v>
      </c>
      <c r="C12" s="112">
        <f>C6</f>
        <v>0</v>
      </c>
      <c r="D12" s="113"/>
    </row>
    <row r="13" spans="1:4" x14ac:dyDescent="0.25">
      <c r="A13" s="107" t="s">
        <v>164</v>
      </c>
      <c r="B13" s="108" t="s">
        <v>165</v>
      </c>
      <c r="C13" s="119">
        <f>'2017 ARA CODB Survey'!J$153</f>
        <v>0</v>
      </c>
      <c r="D13" s="110">
        <f>IF(C14=0,0,C13/C14)</f>
        <v>0</v>
      </c>
    </row>
    <row r="14" spans="1:4" x14ac:dyDescent="0.25">
      <c r="A14" s="111"/>
      <c r="B14" s="111" t="s">
        <v>156</v>
      </c>
      <c r="C14" s="120">
        <f>C6</f>
        <v>0</v>
      </c>
      <c r="D14" s="113"/>
    </row>
    <row r="15" spans="1:4" x14ac:dyDescent="0.25">
      <c r="A15" s="107" t="s">
        <v>166</v>
      </c>
      <c r="B15" s="108" t="s">
        <v>167</v>
      </c>
      <c r="C15" s="119">
        <f>'2017 ARA CODB Survey'!J$153+'2017 ARA CODB Survey'!J$128</f>
        <v>0</v>
      </c>
      <c r="D15" s="110">
        <f>IF(C16=0,0,C15/C16)</f>
        <v>0</v>
      </c>
    </row>
    <row r="16" spans="1:4" x14ac:dyDescent="0.25">
      <c r="A16" s="111"/>
      <c r="B16" s="111" t="s">
        <v>156</v>
      </c>
      <c r="C16" s="120">
        <f>C6</f>
        <v>0</v>
      </c>
      <c r="D16" s="113"/>
    </row>
    <row r="17" spans="1:4" x14ac:dyDescent="0.25">
      <c r="A17" s="114" t="s">
        <v>167</v>
      </c>
      <c r="B17" s="114" t="s">
        <v>168</v>
      </c>
      <c r="C17" s="121">
        <f>C15</f>
        <v>0</v>
      </c>
      <c r="D17" s="122">
        <f>C17</f>
        <v>0</v>
      </c>
    </row>
    <row r="18" spans="1:4" x14ac:dyDescent="0.25">
      <c r="A18" s="101"/>
      <c r="B18" s="114" t="s">
        <v>169</v>
      </c>
      <c r="C18" s="102"/>
      <c r="D18" s="103"/>
    </row>
    <row r="19" spans="1:4" ht="24" customHeight="1" x14ac:dyDescent="0.25">
      <c r="A19" s="149" t="s">
        <v>170</v>
      </c>
      <c r="B19" s="104"/>
      <c r="C19" s="105"/>
      <c r="D19" s="150"/>
    </row>
    <row r="20" spans="1:4" x14ac:dyDescent="0.25">
      <c r="A20" s="114" t="s">
        <v>171</v>
      </c>
      <c r="B20" s="115" t="s">
        <v>156</v>
      </c>
      <c r="C20" s="119">
        <f>C6</f>
        <v>0</v>
      </c>
      <c r="D20" s="123" t="e">
        <f>IF(C21=0,0,C20/C21)</f>
        <v>#VALUE!</v>
      </c>
    </row>
    <row r="21" spans="1:4" x14ac:dyDescent="0.25">
      <c r="A21" s="114" t="s">
        <v>172</v>
      </c>
      <c r="B21" s="114" t="s">
        <v>173</v>
      </c>
      <c r="C21" s="124" t="e">
        <f>'2017 ARA CODB Survey'!$I$45/2080</f>
        <v>#VALUE!</v>
      </c>
      <c r="D21" s="123"/>
    </row>
    <row r="22" spans="1:4" x14ac:dyDescent="0.25">
      <c r="A22" s="107" t="s">
        <v>174</v>
      </c>
      <c r="B22" s="108" t="s">
        <v>175</v>
      </c>
      <c r="C22" s="119">
        <f>'2017 ARA CODB Survey'!J$134-'2017 ARA CODB Survey'!J$128</f>
        <v>0</v>
      </c>
      <c r="D22" s="125">
        <f>IF(C22=0,0,C22/C23)</f>
        <v>0</v>
      </c>
    </row>
    <row r="23" spans="1:4" x14ac:dyDescent="0.25">
      <c r="A23" s="111" t="s">
        <v>176</v>
      </c>
      <c r="B23" s="111" t="s">
        <v>177</v>
      </c>
      <c r="C23" s="124" t="e">
        <f>('2017 ARA CODB Survey'!I42+'2017 ARA CODB Survey'!I43+'2017 ARA CODB Survey'!I44)/2080</f>
        <v>#VALUE!</v>
      </c>
      <c r="D23" s="126"/>
    </row>
    <row r="24" spans="1:4" x14ac:dyDescent="0.25">
      <c r="A24" s="114" t="s">
        <v>178</v>
      </c>
      <c r="B24" s="108" t="s">
        <v>175</v>
      </c>
      <c r="C24" s="119">
        <f>C22</f>
        <v>0</v>
      </c>
      <c r="D24" s="110">
        <f>IF(C25=0,0,C24/C25)</f>
        <v>0</v>
      </c>
    </row>
    <row r="25" spans="1:4" x14ac:dyDescent="0.25">
      <c r="A25" s="111" t="s">
        <v>176</v>
      </c>
      <c r="B25" s="111" t="s">
        <v>156</v>
      </c>
      <c r="C25" s="120">
        <f>C6</f>
        <v>0</v>
      </c>
      <c r="D25" s="126"/>
    </row>
    <row r="26" spans="1:4" x14ac:dyDescent="0.25">
      <c r="A26" s="114" t="s">
        <v>179</v>
      </c>
      <c r="B26" s="108" t="s">
        <v>180</v>
      </c>
      <c r="C26" s="119">
        <f>'2017 ARA CODB Survey'!J$106</f>
        <v>0</v>
      </c>
      <c r="D26" s="127">
        <f>IF(C27=0,0,C26/C27)</f>
        <v>0</v>
      </c>
    </row>
    <row r="27" spans="1:4" x14ac:dyDescent="0.25">
      <c r="A27" s="111"/>
      <c r="B27" s="111" t="s">
        <v>181</v>
      </c>
      <c r="C27" s="120">
        <f>'2017 ARA CODB Survey'!G$75</f>
        <v>0</v>
      </c>
      <c r="D27" s="126"/>
    </row>
    <row r="28" spans="1:4" x14ac:dyDescent="0.25">
      <c r="A28" s="107" t="s">
        <v>182</v>
      </c>
      <c r="B28" s="108" t="s">
        <v>183</v>
      </c>
      <c r="C28" s="119">
        <f>C7</f>
        <v>0</v>
      </c>
      <c r="D28" s="127">
        <f>IF(C29=0,0,C28/C29)</f>
        <v>0</v>
      </c>
    </row>
    <row r="29" spans="1:4" x14ac:dyDescent="0.25">
      <c r="A29" s="111"/>
      <c r="B29" s="111" t="s">
        <v>181</v>
      </c>
      <c r="C29" s="120">
        <f>C27</f>
        <v>0</v>
      </c>
      <c r="D29" s="126"/>
    </row>
    <row r="30" spans="1:4" x14ac:dyDescent="0.25">
      <c r="A30" s="107" t="s">
        <v>156</v>
      </c>
      <c r="B30" s="107" t="s">
        <v>156</v>
      </c>
      <c r="C30" s="121">
        <f>C6</f>
        <v>0</v>
      </c>
      <c r="D30" s="125">
        <f>C30</f>
        <v>0</v>
      </c>
    </row>
    <row r="31" spans="1:4" x14ac:dyDescent="0.25">
      <c r="A31" s="111"/>
      <c r="B31" s="111"/>
      <c r="C31" s="120"/>
      <c r="D31" s="126"/>
    </row>
    <row r="32" spans="1:4" ht="24" customHeight="1" x14ac:dyDescent="0.25">
      <c r="A32" s="149" t="s">
        <v>184</v>
      </c>
      <c r="B32" s="106"/>
      <c r="C32" s="105"/>
      <c r="D32" s="150"/>
    </row>
    <row r="33" spans="1:4" x14ac:dyDescent="0.25">
      <c r="A33" s="107" t="s">
        <v>185</v>
      </c>
      <c r="B33" s="108" t="s">
        <v>156</v>
      </c>
      <c r="C33" s="119">
        <f>C6</f>
        <v>0</v>
      </c>
      <c r="D33" s="128">
        <f>IF(C34=0,0,C33/C34)</f>
        <v>0</v>
      </c>
    </row>
    <row r="34" spans="1:4" x14ac:dyDescent="0.25">
      <c r="A34" s="111"/>
      <c r="B34" s="111" t="s">
        <v>186</v>
      </c>
      <c r="C34" s="120">
        <f>'2017 ARA CODB Survey'!J$86</f>
        <v>0</v>
      </c>
      <c r="D34" s="111"/>
    </row>
    <row r="35" spans="1:4" x14ac:dyDescent="0.25">
      <c r="A35" s="107" t="s">
        <v>187</v>
      </c>
      <c r="B35" s="108" t="s">
        <v>167</v>
      </c>
      <c r="C35" s="119">
        <f>C17</f>
        <v>0</v>
      </c>
      <c r="D35" s="110">
        <f>IF(C36=0,0,C35/C36)</f>
        <v>0</v>
      </c>
    </row>
    <row r="36" spans="1:4" x14ac:dyDescent="0.25">
      <c r="A36" s="111"/>
      <c r="B36" s="111" t="s">
        <v>186</v>
      </c>
      <c r="C36" s="120">
        <f>C34</f>
        <v>0</v>
      </c>
      <c r="D36" s="113"/>
    </row>
    <row r="37" spans="1:4" x14ac:dyDescent="0.25">
      <c r="A37" s="107" t="s">
        <v>188</v>
      </c>
      <c r="B37" s="108" t="s">
        <v>167</v>
      </c>
      <c r="C37" s="119">
        <f>SUM(C17)</f>
        <v>0</v>
      </c>
      <c r="D37" s="110">
        <f>IF(C38=0,0,C37/C38)</f>
        <v>0</v>
      </c>
    </row>
    <row r="38" spans="1:4" x14ac:dyDescent="0.25">
      <c r="A38" s="111"/>
      <c r="B38" s="111" t="s">
        <v>189</v>
      </c>
      <c r="C38" s="120">
        <f>'2017 ARA CODB Survey'!J$99</f>
        <v>0</v>
      </c>
      <c r="D38" s="113"/>
    </row>
    <row r="39" spans="1:4" x14ac:dyDescent="0.25">
      <c r="A39" s="114" t="s">
        <v>190</v>
      </c>
      <c r="B39" s="115" t="s">
        <v>191</v>
      </c>
      <c r="C39" s="119">
        <f>'2017 ARA CODB Survey'!J$98</f>
        <v>0</v>
      </c>
      <c r="D39" s="128">
        <f>IF(C40=0,0,C39/C40)</f>
        <v>0</v>
      </c>
    </row>
    <row r="40" spans="1:4" x14ac:dyDescent="0.25">
      <c r="A40" s="114"/>
      <c r="B40" s="114" t="s">
        <v>189</v>
      </c>
      <c r="C40" s="120">
        <f>C38</f>
        <v>0</v>
      </c>
      <c r="D40" s="114"/>
    </row>
    <row r="41" spans="1:4" x14ac:dyDescent="0.25">
      <c r="A41" s="107" t="s">
        <v>192</v>
      </c>
      <c r="B41" s="108" t="s">
        <v>45</v>
      </c>
      <c r="C41" s="119">
        <f>'2017 ARA CODB Survey'!J$73</f>
        <v>0</v>
      </c>
      <c r="D41" s="129">
        <f>IF(C42=0,0,C41/C42)</f>
        <v>0</v>
      </c>
    </row>
    <row r="42" spans="1:4" x14ac:dyDescent="0.25">
      <c r="A42" s="111"/>
      <c r="B42" s="111" t="s">
        <v>54</v>
      </c>
      <c r="C42" s="120">
        <f>'2017 ARA CODB Survey'!J$93</f>
        <v>0</v>
      </c>
      <c r="D42" s="130"/>
    </row>
    <row r="43" spans="1:4" x14ac:dyDescent="0.25">
      <c r="A43" s="131" t="s">
        <v>193</v>
      </c>
      <c r="B43" s="132" t="s">
        <v>194</v>
      </c>
      <c r="C43" s="119">
        <f>'2017 ARA CODB Survey'!G$69+'2017 ARA CODB Survey'!G$70</f>
        <v>0</v>
      </c>
      <c r="D43" s="129">
        <f>IF(C44=0,0,C43/C44)</f>
        <v>0</v>
      </c>
    </row>
    <row r="44" spans="1:4" x14ac:dyDescent="0.25">
      <c r="A44" s="133"/>
      <c r="B44" s="133" t="s">
        <v>54</v>
      </c>
      <c r="C44" s="120">
        <f>C42</f>
        <v>0</v>
      </c>
      <c r="D44" s="130"/>
    </row>
    <row r="45" spans="1:4" ht="24" customHeight="1" x14ac:dyDescent="0.25">
      <c r="A45" s="149" t="s">
        <v>195</v>
      </c>
      <c r="B45" s="106"/>
      <c r="C45" s="105"/>
      <c r="D45" s="106"/>
    </row>
    <row r="46" spans="1:4" x14ac:dyDescent="0.25">
      <c r="A46" s="131" t="s">
        <v>196</v>
      </c>
      <c r="B46" s="134" t="s">
        <v>197</v>
      </c>
      <c r="C46" s="135">
        <f>'2017 ARA CODB Survey'!J$123</f>
        <v>0</v>
      </c>
      <c r="D46" s="136">
        <f>IF(C47=0,0,C46/C47)</f>
        <v>0</v>
      </c>
    </row>
    <row r="47" spans="1:4" x14ac:dyDescent="0.25">
      <c r="A47" s="133"/>
      <c r="B47" s="133" t="s">
        <v>198</v>
      </c>
      <c r="C47" s="120">
        <f>'2017 ARA CODB Survey'!G$71</f>
        <v>0</v>
      </c>
      <c r="D47" s="111"/>
    </row>
    <row r="48" spans="1:4" x14ac:dyDescent="0.25">
      <c r="A48" s="137" t="s">
        <v>199</v>
      </c>
      <c r="B48" s="134">
        <v>365</v>
      </c>
      <c r="C48" s="138">
        <v>365</v>
      </c>
      <c r="D48" s="139">
        <f>IF(C49=0,0,C48/C49)</f>
        <v>0</v>
      </c>
    </row>
    <row r="49" spans="1:4" x14ac:dyDescent="0.25">
      <c r="A49" s="137"/>
      <c r="B49" s="133" t="s">
        <v>196</v>
      </c>
      <c r="C49" s="140">
        <f>D46</f>
        <v>0</v>
      </c>
      <c r="D49" s="114" t="s">
        <v>200</v>
      </c>
    </row>
    <row r="50" spans="1:4" x14ac:dyDescent="0.25">
      <c r="A50" s="131" t="s">
        <v>201</v>
      </c>
      <c r="B50" s="134" t="s">
        <v>202</v>
      </c>
      <c r="C50" s="135" t="e">
        <f>'2017 ARA CODB Survey'!J$115*('2017 ARA CODB Survey'!I57/100)</f>
        <v>#VALUE!</v>
      </c>
      <c r="D50" s="136">
        <f>IF(C51=0,0,C50/C51)</f>
        <v>0</v>
      </c>
    </row>
    <row r="51" spans="1:4" x14ac:dyDescent="0.25">
      <c r="A51" s="133"/>
      <c r="B51" s="133" t="s">
        <v>203</v>
      </c>
      <c r="C51" s="141">
        <f>'2017 ARA CODB Survey'!G$70</f>
        <v>0</v>
      </c>
      <c r="D51" s="111"/>
    </row>
    <row r="52" spans="1:4" x14ac:dyDescent="0.25">
      <c r="A52" s="137" t="s">
        <v>204</v>
      </c>
      <c r="B52" s="134">
        <v>365</v>
      </c>
      <c r="C52" s="142">
        <v>365</v>
      </c>
      <c r="D52" s="143">
        <f>IF(C53=0,0,C52/C53)</f>
        <v>0</v>
      </c>
    </row>
    <row r="53" spans="1:4" x14ac:dyDescent="0.25">
      <c r="A53" s="137"/>
      <c r="B53" s="133" t="s">
        <v>201</v>
      </c>
      <c r="C53" s="144">
        <f>D50</f>
        <v>0</v>
      </c>
      <c r="D53" s="114" t="s">
        <v>200</v>
      </c>
    </row>
    <row r="54" spans="1:4" x14ac:dyDescent="0.25">
      <c r="A54" s="131" t="s">
        <v>205</v>
      </c>
      <c r="B54" s="134" t="s">
        <v>129</v>
      </c>
      <c r="C54" s="135">
        <f>'2017 ARA CODB Survey'!J$126</f>
        <v>0</v>
      </c>
      <c r="D54" s="136">
        <f>IF(C55=0,0,C54/C55)</f>
        <v>0</v>
      </c>
    </row>
    <row r="55" spans="1:4" x14ac:dyDescent="0.25">
      <c r="A55" s="133"/>
      <c r="B55" s="133" t="s">
        <v>118</v>
      </c>
      <c r="C55" s="145">
        <f>'2017 ARA CODB Survey'!G$90</f>
        <v>0</v>
      </c>
      <c r="D55" s="111"/>
    </row>
    <row r="56" spans="1:4" x14ac:dyDescent="0.25">
      <c r="A56" s="131" t="s">
        <v>206</v>
      </c>
      <c r="B56" s="132">
        <v>365</v>
      </c>
      <c r="C56" s="146">
        <v>365</v>
      </c>
      <c r="D56" s="143">
        <f>IF(C57=0,0,C56/C57)</f>
        <v>0</v>
      </c>
    </row>
    <row r="57" spans="1:4" x14ac:dyDescent="0.25">
      <c r="A57" s="133"/>
      <c r="B57" s="133" t="s">
        <v>205</v>
      </c>
      <c r="C57" s="147">
        <f>D54</f>
        <v>0</v>
      </c>
      <c r="D57" s="111" t="s">
        <v>200</v>
      </c>
    </row>
  </sheetData>
  <mergeCells count="1">
    <mergeCell ref="A2:D2"/>
  </mergeCells>
  <conditionalFormatting sqref="A1:D57">
    <cfRule type="expression" dxfId="0" priority="1" stopIfTrue="1">
      <formula>NOW()&gt;DATE(2092,1,1)</formula>
    </cfRule>
  </conditionalFormatting>
  <printOptions horizontalCentered="1"/>
  <pageMargins left="0.25" right="0.25" top="0.25" bottom="0.5" header="0.3" footer="0.3"/>
  <pageSetup scale="80" orientation="portrait" r:id="rId1"/>
  <headerFooter>
    <oddFooter>&amp;LARA 2017 Cost of Doing Business Survey&amp;C&amp;"-,Bold"&amp;UCONFIDENTIAL&amp;RPage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 and Instructions</vt:lpstr>
      <vt:lpstr>2017 ARA CODB Survey</vt:lpstr>
      <vt:lpstr>export</vt:lpstr>
      <vt:lpstr>Financial Results Summary</vt:lpstr>
      <vt:lpstr>'2017 ARA CODB Survey'!Print_Area</vt:lpstr>
      <vt:lpstr>'Overview and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Manns</dc:creator>
  <cp:lastModifiedBy>Greg Manns</cp:lastModifiedBy>
  <cp:lastPrinted>2017-02-01T22:58:17Z</cp:lastPrinted>
  <dcterms:created xsi:type="dcterms:W3CDTF">2012-11-15T15:59:28Z</dcterms:created>
  <dcterms:modified xsi:type="dcterms:W3CDTF">2017-02-01T23:16:50Z</dcterms:modified>
</cp:coreProperties>
</file>